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mc:AlternateContent xmlns:mc="http://schemas.openxmlformats.org/markup-compatibility/2006">
    <mc:Choice Requires="x15">
      <x15ac:absPath xmlns:x15ac="http://schemas.microsoft.com/office/spreadsheetml/2010/11/ac" url="\\filesv\SharedFolder\総務課\財政係\■財政係（H27から整理予定）\み３５．新公会計制度による財務諸表に関すること\R2\【黒松内町】Ｈ29財務書類作成報告書\HP用データ\"/>
    </mc:Choice>
  </mc:AlternateContent>
  <xr:revisionPtr revIDLastSave="0" documentId="13_ncr:1_{40873613-B506-44AC-BCEA-CA0AA76C218E}" xr6:coauthVersionLast="36" xr6:coauthVersionMax="45" xr10:uidLastSave="{00000000-0000-0000-0000-000000000000}"/>
  <bookViews>
    <workbookView xWindow="0" yWindow="0" windowWidth="19200" windowHeight="11505" tabRatio="915" xr2:uid="{00000000-000D-0000-FFFF-FFFF00000000}"/>
  </bookViews>
  <sheets>
    <sheet name="貸借対照表（BS）" sheetId="11" r:id="rId1"/>
    <sheet name="行政コスト計算書（PL）" sheetId="12" r:id="rId2"/>
    <sheet name="純資産変動計算書（NW）" sheetId="8" r:id="rId3"/>
    <sheet name="資金収支計算書（CF）" sheetId="10" r:id="rId4"/>
    <sheet name="相関図" sheetId="16" state="hidden" r:id="rId5"/>
    <sheet name="BS科目説明" sheetId="17" state="hidden" r:id="rId6"/>
    <sheet name="PL科目説明" sheetId="19" state="hidden" r:id="rId7"/>
    <sheet name="NW科目説明" sheetId="21" state="hidden" r:id="rId8"/>
    <sheet name="CF資料①OK" sheetId="23" state="hidden" r:id="rId9"/>
    <sheet name="第３章加工" sheetId="30" state="hidden" r:id="rId10"/>
    <sheet name="指標一覧" sheetId="57" state="hidden" r:id="rId11"/>
    <sheet name="実数分析BS" sheetId="58" state="hidden" r:id="rId12"/>
    <sheet name="実数分析PL" sheetId="59" state="hidden" r:id="rId13"/>
    <sheet name="指標一覧 (2)" sheetId="55" state="hidden" r:id="rId14"/>
    <sheet name="産業構造" sheetId="43" state="hidden" r:id="rId15"/>
    <sheet name="実数分析" sheetId="45" state="hidden" r:id="rId16"/>
    <sheet name="有形固定資産の行政目的別明細" sheetId="46" state="hidden" r:id="rId17"/>
    <sheet name="②行政目的別割合" sheetId="47" state="hidden" r:id="rId18"/>
    <sheet name="④資産老朽化率" sheetId="48" state="hidden" r:id="rId19"/>
    <sheet name="健全化判断比率" sheetId="49" state="hidden" r:id="rId20"/>
    <sheet name="性質別・行政目的別ＰＬ" sheetId="50" state="hidden" r:id="rId21"/>
    <sheet name="変換表①" sheetId="26" state="hidden" r:id="rId22"/>
    <sheet name="変換表②" sheetId="28" state="hidden" r:id="rId23"/>
  </sheets>
  <definedNames>
    <definedName name="_xlnm.Print_Titles" localSheetId="10">指標一覧!$1:$5</definedName>
    <definedName name="_xlnm.Print_Titles" localSheetId="13">'指標一覧 (2)'!$1:$2</definedName>
    <definedName name="_xlnm.Print_Titles" localSheetId="11">実数分析BS!$A:$A,実数分析BS!$1:$3</definedName>
    <definedName name="_xlnm.Print_Titles" localSheetId="12">実数分析PL!$A:$A,実数分析PL!$1:$3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7" i="58" l="1"/>
  <c r="C88" i="58" l="1"/>
  <c r="D88" i="58"/>
  <c r="E88" i="58"/>
  <c r="F88" i="58"/>
  <c r="G88" i="58"/>
  <c r="H88" i="58"/>
  <c r="I88" i="58"/>
  <c r="J88" i="58"/>
  <c r="K88" i="58"/>
  <c r="L88" i="58"/>
  <c r="M88" i="58"/>
  <c r="N88" i="58"/>
  <c r="O88" i="58"/>
  <c r="P88" i="58"/>
  <c r="Q88" i="58"/>
  <c r="R88" i="58"/>
  <c r="S88" i="58"/>
  <c r="T88" i="58"/>
  <c r="U88" i="58"/>
  <c r="V88" i="58"/>
  <c r="W88" i="58"/>
  <c r="X88" i="58"/>
  <c r="Y88" i="58"/>
  <c r="Z88" i="58"/>
  <c r="AA88" i="58"/>
  <c r="AB88" i="58"/>
  <c r="AC88" i="58"/>
  <c r="AD88" i="58"/>
  <c r="AE88" i="58"/>
  <c r="AF88" i="58"/>
  <c r="AG88" i="58"/>
  <c r="AH88" i="58"/>
  <c r="AI88" i="58"/>
  <c r="AJ88" i="58"/>
  <c r="AK88" i="58"/>
  <c r="AL88" i="58"/>
  <c r="AM88" i="58"/>
  <c r="AN88" i="58"/>
  <c r="AO88" i="58"/>
  <c r="AP88" i="58"/>
  <c r="AQ88" i="58"/>
  <c r="C89" i="58"/>
  <c r="D89" i="58"/>
  <c r="E89" i="58"/>
  <c r="F89" i="58"/>
  <c r="G89" i="58"/>
  <c r="H89" i="58"/>
  <c r="I89" i="58"/>
  <c r="J89" i="58"/>
  <c r="K89" i="58"/>
  <c r="L89" i="58"/>
  <c r="M89" i="58"/>
  <c r="N89" i="58"/>
  <c r="O89" i="58"/>
  <c r="P89" i="58"/>
  <c r="Q89" i="58"/>
  <c r="R89" i="58"/>
  <c r="S89" i="58"/>
  <c r="T89" i="58"/>
  <c r="U89" i="58"/>
  <c r="V89" i="58"/>
  <c r="W89" i="58"/>
  <c r="X89" i="58"/>
  <c r="Y89" i="58"/>
  <c r="Z89" i="58"/>
  <c r="AA89" i="58"/>
  <c r="AB89" i="58"/>
  <c r="AC89" i="58"/>
  <c r="AD89" i="58"/>
  <c r="AE89" i="58"/>
  <c r="AF89" i="58"/>
  <c r="AG89" i="58"/>
  <c r="AH89" i="58"/>
  <c r="AI89" i="58"/>
  <c r="AJ89" i="58"/>
  <c r="AK89" i="58"/>
  <c r="AL89" i="58"/>
  <c r="AM89" i="58"/>
  <c r="AN89" i="58"/>
  <c r="AO89" i="58"/>
  <c r="AP89" i="58"/>
  <c r="AQ89" i="58"/>
  <c r="C90" i="58"/>
  <c r="D90" i="58"/>
  <c r="E90" i="58"/>
  <c r="F90" i="58"/>
  <c r="G90" i="58"/>
  <c r="H90" i="58"/>
  <c r="I90" i="58"/>
  <c r="J90" i="58"/>
  <c r="K90" i="58"/>
  <c r="L90" i="58"/>
  <c r="M90" i="58"/>
  <c r="N90" i="58"/>
  <c r="O90" i="58"/>
  <c r="P90" i="58"/>
  <c r="Q90" i="58"/>
  <c r="R90" i="58"/>
  <c r="S90" i="58"/>
  <c r="T90" i="58"/>
  <c r="U90" i="58"/>
  <c r="V90" i="58"/>
  <c r="W90" i="58"/>
  <c r="X90" i="58"/>
  <c r="Y90" i="58"/>
  <c r="Z90" i="58"/>
  <c r="AA90" i="58"/>
  <c r="AB90" i="58"/>
  <c r="AC90" i="58"/>
  <c r="AD90" i="58"/>
  <c r="AE90" i="58"/>
  <c r="AF90" i="58"/>
  <c r="AG90" i="58"/>
  <c r="AH90" i="58"/>
  <c r="AI90" i="58"/>
  <c r="AJ90" i="58"/>
  <c r="AK90" i="58"/>
  <c r="AL90" i="58"/>
  <c r="AM90" i="58"/>
  <c r="AN90" i="58"/>
  <c r="AO90" i="58"/>
  <c r="AP90" i="58"/>
  <c r="AQ90" i="58"/>
  <c r="B90" i="58"/>
  <c r="B89" i="58"/>
  <c r="B88" i="58"/>
  <c r="C15" i="50" l="1"/>
  <c r="B14" i="50"/>
  <c r="C13" i="50"/>
  <c r="B13" i="50"/>
  <c r="C12" i="50"/>
  <c r="B12" i="50"/>
  <c r="C11" i="50"/>
  <c r="B11" i="50"/>
  <c r="C10" i="50"/>
  <c r="B10" i="50"/>
  <c r="C9" i="50"/>
  <c r="B9" i="50"/>
  <c r="C8" i="50"/>
  <c r="B8" i="50"/>
  <c r="C7" i="50"/>
  <c r="C6" i="50"/>
  <c r="C5" i="50"/>
  <c r="C4" i="50"/>
  <c r="C3" i="50"/>
  <c r="D8" i="48"/>
  <c r="C8" i="48"/>
  <c r="E7" i="48"/>
  <c r="E6" i="48"/>
  <c r="E5" i="48"/>
  <c r="E4" i="48"/>
  <c r="E3" i="48"/>
  <c r="I19" i="46"/>
  <c r="F6" i="47" s="1"/>
  <c r="I18" i="46"/>
  <c r="I17" i="46"/>
  <c r="I16" i="46"/>
  <c r="I15" i="46"/>
  <c r="I14" i="46"/>
  <c r="H13" i="46"/>
  <c r="G13" i="46"/>
  <c r="F13" i="46"/>
  <c r="E13" i="46"/>
  <c r="D13" i="46"/>
  <c r="C13" i="46"/>
  <c r="B13" i="46"/>
  <c r="I12" i="46"/>
  <c r="I11" i="46"/>
  <c r="I10" i="46"/>
  <c r="I9" i="46"/>
  <c r="I8" i="46"/>
  <c r="I7" i="46"/>
  <c r="I6" i="46"/>
  <c r="I5" i="46"/>
  <c r="I4" i="46"/>
  <c r="H3" i="46"/>
  <c r="G3" i="46"/>
  <c r="F3" i="46"/>
  <c r="E3" i="46"/>
  <c r="E20" i="46" s="1"/>
  <c r="D3" i="46"/>
  <c r="C3" i="46"/>
  <c r="B3" i="46"/>
  <c r="K80" i="45"/>
  <c r="J80" i="45"/>
  <c r="E80" i="45"/>
  <c r="D80" i="45"/>
  <c r="L79" i="45"/>
  <c r="F79" i="45"/>
  <c r="L78" i="45"/>
  <c r="F78" i="45"/>
  <c r="L77" i="45"/>
  <c r="F77" i="45"/>
  <c r="L76" i="45"/>
  <c r="E76" i="45"/>
  <c r="D76" i="45"/>
  <c r="L75" i="45"/>
  <c r="F75" i="45"/>
  <c r="L74" i="45"/>
  <c r="F74" i="45"/>
  <c r="L73" i="45"/>
  <c r="F73" i="45"/>
  <c r="L72" i="45"/>
  <c r="F72" i="45"/>
  <c r="L71" i="45"/>
  <c r="F71" i="45"/>
  <c r="L70" i="45"/>
  <c r="F70" i="45"/>
  <c r="L69" i="45"/>
  <c r="F69" i="45"/>
  <c r="L68" i="45"/>
  <c r="F68" i="45"/>
  <c r="D64" i="45"/>
  <c r="C64" i="45"/>
  <c r="G55" i="45"/>
  <c r="G54" i="45"/>
  <c r="E53" i="45"/>
  <c r="C53" i="45"/>
  <c r="G52" i="45"/>
  <c r="G51" i="45"/>
  <c r="E50" i="45"/>
  <c r="C50" i="45"/>
  <c r="H49" i="45"/>
  <c r="G41" i="45"/>
  <c r="G40" i="45"/>
  <c r="E38" i="45"/>
  <c r="C38" i="45"/>
  <c r="G37" i="45"/>
  <c r="G36" i="45"/>
  <c r="E34" i="45"/>
  <c r="C34" i="45"/>
  <c r="G33" i="45"/>
  <c r="G32" i="45"/>
  <c r="G31" i="45"/>
  <c r="G30" i="45"/>
  <c r="E29" i="45"/>
  <c r="C29" i="45"/>
  <c r="G28" i="45"/>
  <c r="G27" i="45"/>
  <c r="G26" i="45"/>
  <c r="G19" i="45"/>
  <c r="H18" i="45"/>
  <c r="G11" i="45"/>
  <c r="G10" i="45"/>
  <c r="G9" i="45"/>
  <c r="G8" i="45"/>
  <c r="G7" i="45"/>
  <c r="G6" i="45"/>
  <c r="H5" i="45"/>
  <c r="E5" i="45"/>
  <c r="E18" i="45" s="1"/>
  <c r="C5" i="45"/>
  <c r="C18" i="45" s="1"/>
  <c r="C4" i="43"/>
  <c r="C3" i="43"/>
  <c r="C14" i="50"/>
  <c r="C56" i="45" l="1"/>
  <c r="E56" i="45"/>
  <c r="L80" i="45"/>
  <c r="G29" i="45"/>
  <c r="G50" i="45"/>
  <c r="G53" i="45"/>
  <c r="E12" i="50"/>
  <c r="E10" i="50"/>
  <c r="E4" i="50"/>
  <c r="G34" i="45"/>
  <c r="G35" i="45" s="1"/>
  <c r="F76" i="45"/>
  <c r="G38" i="45"/>
  <c r="E8" i="48"/>
  <c r="F80" i="45"/>
  <c r="I3" i="46"/>
  <c r="I13" i="46"/>
  <c r="E5" i="47" s="1"/>
  <c r="E14" i="50"/>
  <c r="E6" i="50"/>
  <c r="E9" i="50"/>
  <c r="E11" i="50"/>
  <c r="E8" i="50"/>
  <c r="E13" i="50"/>
  <c r="G18" i="45"/>
  <c r="E25" i="45"/>
  <c r="F38" i="45" s="1"/>
  <c r="B4" i="47"/>
  <c r="F4" i="47"/>
  <c r="C4" i="47"/>
  <c r="G4" i="47"/>
  <c r="G5" i="47"/>
  <c r="D4" i="47"/>
  <c r="H4" i="47"/>
  <c r="D5" i="47"/>
  <c r="H5" i="47"/>
  <c r="E4" i="47"/>
  <c r="C25" i="45"/>
  <c r="D19" i="45"/>
  <c r="F7" i="45"/>
  <c r="F8" i="45"/>
  <c r="F11" i="45"/>
  <c r="C6" i="47"/>
  <c r="G6" i="47"/>
  <c r="G5" i="45"/>
  <c r="B20" i="46"/>
  <c r="F20" i="46"/>
  <c r="D6" i="47"/>
  <c r="H6" i="47"/>
  <c r="F10" i="45"/>
  <c r="F19" i="45"/>
  <c r="E35" i="45"/>
  <c r="C35" i="45"/>
  <c r="C20" i="46"/>
  <c r="G20" i="46"/>
  <c r="E6" i="47"/>
  <c r="E3" i="50"/>
  <c r="E5" i="50"/>
  <c r="E7" i="50"/>
  <c r="F6" i="45"/>
  <c r="F9" i="45"/>
  <c r="D6" i="45"/>
  <c r="D7" i="45"/>
  <c r="D8" i="45"/>
  <c r="D9" i="45"/>
  <c r="D10" i="45"/>
  <c r="D11" i="45"/>
  <c r="D20" i="46"/>
  <c r="H20" i="46"/>
  <c r="B6" i="47"/>
  <c r="G39" i="45" l="1"/>
  <c r="G42" i="45" s="1"/>
  <c r="B5" i="47"/>
  <c r="C5" i="47"/>
  <c r="F5" i="47"/>
  <c r="G56" i="45"/>
  <c r="I20" i="46"/>
  <c r="E7" i="47" s="1"/>
  <c r="F34" i="45"/>
  <c r="F29" i="45"/>
  <c r="H6" i="45"/>
  <c r="H19" i="45"/>
  <c r="H7" i="45"/>
  <c r="H10" i="45"/>
  <c r="E49" i="45"/>
  <c r="F28" i="45"/>
  <c r="F27" i="45"/>
  <c r="F26" i="45"/>
  <c r="F41" i="45"/>
  <c r="F40" i="45"/>
  <c r="F37" i="45"/>
  <c r="F36" i="45"/>
  <c r="F33" i="45"/>
  <c r="F32" i="45"/>
  <c r="F31" i="45"/>
  <c r="F30" i="45"/>
  <c r="G25" i="45"/>
  <c r="H9" i="45"/>
  <c r="D35" i="45"/>
  <c r="C39" i="45"/>
  <c r="H11" i="45"/>
  <c r="D40" i="45"/>
  <c r="D32" i="45"/>
  <c r="D30" i="45"/>
  <c r="C49" i="45"/>
  <c r="D28" i="45"/>
  <c r="D27" i="45"/>
  <c r="D26" i="45"/>
  <c r="D37" i="45"/>
  <c r="D33" i="45"/>
  <c r="D41" i="45"/>
  <c r="D36" i="45"/>
  <c r="D31" i="45"/>
  <c r="D29" i="45"/>
  <c r="E39" i="45"/>
  <c r="F35" i="45"/>
  <c r="H8" i="45"/>
  <c r="D38" i="45"/>
  <c r="H38" i="45" s="1"/>
  <c r="D34" i="45"/>
  <c r="H34" i="45" l="1"/>
  <c r="F7" i="47"/>
  <c r="B7" i="47"/>
  <c r="G7" i="47"/>
  <c r="C7" i="47"/>
  <c r="H7" i="47"/>
  <c r="D7" i="47"/>
  <c r="H35" i="45"/>
  <c r="H29" i="45"/>
  <c r="H27" i="45"/>
  <c r="D52" i="45"/>
  <c r="D55" i="45"/>
  <c r="D54" i="45"/>
  <c r="D51" i="45"/>
  <c r="H32" i="45"/>
  <c r="H40" i="45"/>
  <c r="H28" i="45"/>
  <c r="H37" i="45"/>
  <c r="E42" i="45"/>
  <c r="F42" i="45" s="1"/>
  <c r="F39" i="45"/>
  <c r="D39" i="45"/>
  <c r="C42" i="45"/>
  <c r="D42" i="45" s="1"/>
  <c r="H33" i="45"/>
  <c r="H41" i="45"/>
  <c r="F55" i="45"/>
  <c r="F54" i="45"/>
  <c r="G49" i="45"/>
  <c r="F52" i="45"/>
  <c r="F51" i="45"/>
  <c r="H31" i="45"/>
  <c r="H30" i="45"/>
  <c r="H36" i="45"/>
  <c r="H26" i="45"/>
  <c r="H55" i="45" l="1"/>
  <c r="D50" i="45"/>
  <c r="H52" i="45"/>
  <c r="H39" i="45"/>
  <c r="H51" i="45"/>
  <c r="F50" i="45"/>
  <c r="D53" i="45"/>
  <c r="F53" i="45"/>
  <c r="H54" i="45"/>
  <c r="H42" i="45"/>
  <c r="H53" i="45" l="1"/>
  <c r="H50" i="45"/>
  <c r="D56" i="45"/>
  <c r="F56" i="45"/>
  <c r="H56" i="45" l="1"/>
  <c r="F50" i="23" l="1"/>
  <c r="F49" i="23"/>
  <c r="F48" i="23"/>
  <c r="F47" i="23"/>
  <c r="F46" i="23"/>
  <c r="F45" i="23"/>
  <c r="F44" i="23"/>
  <c r="F43" i="23"/>
  <c r="F42" i="23"/>
  <c r="F41" i="23"/>
  <c r="F40" i="23"/>
  <c r="F38" i="23"/>
  <c r="F37" i="23"/>
  <c r="F36" i="23"/>
  <c r="F35" i="23"/>
  <c r="F34" i="23"/>
  <c r="F33" i="23"/>
  <c r="F32" i="23"/>
  <c r="F31" i="23"/>
  <c r="F30" i="23"/>
  <c r="F29" i="23"/>
  <c r="F28" i="23"/>
  <c r="F27" i="23"/>
  <c r="F26" i="23"/>
  <c r="F24" i="23"/>
  <c r="F23" i="23"/>
  <c r="F22" i="23"/>
  <c r="F21" i="23"/>
  <c r="F20" i="23"/>
  <c r="F19" i="23"/>
  <c r="F18" i="23"/>
  <c r="F17" i="23"/>
  <c r="F16" i="23"/>
  <c r="F15" i="23"/>
  <c r="F14" i="23"/>
  <c r="F13" i="23"/>
  <c r="F12" i="23"/>
  <c r="F11" i="23"/>
  <c r="F10" i="23"/>
  <c r="F9" i="23"/>
  <c r="F8" i="23"/>
  <c r="F7" i="23"/>
  <c r="F6" i="23"/>
  <c r="F5" i="23"/>
  <c r="F4" i="23"/>
  <c r="D50" i="23"/>
  <c r="D49" i="23"/>
  <c r="D48" i="23"/>
  <c r="D47" i="23"/>
  <c r="D46" i="23"/>
  <c r="D45" i="23"/>
  <c r="D44" i="23"/>
  <c r="D43" i="23"/>
  <c r="D42" i="23"/>
  <c r="D41" i="23"/>
  <c r="D40" i="23"/>
  <c r="D38" i="23"/>
  <c r="D37" i="23"/>
  <c r="D36" i="23"/>
  <c r="D35" i="23"/>
  <c r="D34" i="23"/>
  <c r="D33" i="23"/>
  <c r="D32" i="23"/>
  <c r="D31" i="23"/>
  <c r="D30" i="23"/>
  <c r="D29" i="23"/>
  <c r="D28" i="23"/>
  <c r="D27" i="23"/>
  <c r="D26" i="23"/>
  <c r="D24" i="23"/>
  <c r="D23" i="23"/>
  <c r="D22" i="23"/>
  <c r="D21" i="23"/>
  <c r="D20" i="23"/>
  <c r="D19" i="23"/>
  <c r="D18" i="23"/>
  <c r="D17" i="23"/>
  <c r="D16" i="23"/>
  <c r="D15" i="23"/>
  <c r="D14" i="23"/>
  <c r="D13" i="23"/>
  <c r="D12" i="23"/>
  <c r="D11" i="23"/>
  <c r="D10" i="23"/>
  <c r="D9" i="23"/>
  <c r="D8" i="23"/>
  <c r="D7" i="23"/>
  <c r="D6" i="23"/>
  <c r="D5" i="23"/>
  <c r="D4" i="23"/>
  <c r="F21" i="21"/>
  <c r="F20" i="21"/>
  <c r="F19" i="21"/>
  <c r="F18" i="21"/>
  <c r="F17" i="21"/>
  <c r="F16" i="21"/>
  <c r="F15" i="21"/>
  <c r="F14" i="21"/>
  <c r="F13" i="21"/>
  <c r="F12" i="21"/>
  <c r="F11" i="21"/>
  <c r="F10" i="21"/>
  <c r="F9" i="21"/>
  <c r="F8" i="21"/>
  <c r="F7" i="21"/>
  <c r="F6" i="21"/>
  <c r="F5" i="21"/>
  <c r="F4" i="21"/>
  <c r="F3" i="21"/>
  <c r="D21" i="21"/>
  <c r="D20" i="21"/>
  <c r="D19" i="21"/>
  <c r="D18" i="21"/>
  <c r="D17" i="21"/>
  <c r="D16" i="21"/>
  <c r="D15" i="21"/>
  <c r="D14" i="21"/>
  <c r="D13" i="21"/>
  <c r="D12" i="21"/>
  <c r="D11" i="21"/>
  <c r="D10" i="21"/>
  <c r="D9" i="21"/>
  <c r="D8" i="21"/>
  <c r="D7" i="21"/>
  <c r="D6" i="21"/>
  <c r="D5" i="21"/>
  <c r="D4" i="21"/>
  <c r="D3" i="21"/>
  <c r="E37" i="19"/>
  <c r="E36" i="19"/>
  <c r="E35" i="19"/>
  <c r="E34" i="19"/>
  <c r="E33" i="19"/>
  <c r="E32" i="19"/>
  <c r="E31" i="19"/>
  <c r="E30" i="19"/>
  <c r="E29" i="19"/>
  <c r="E28" i="19"/>
  <c r="E27" i="19"/>
  <c r="E26" i="19"/>
  <c r="E25" i="19"/>
  <c r="E24" i="19"/>
  <c r="E23" i="19"/>
  <c r="E22" i="19"/>
  <c r="E21" i="19"/>
  <c r="E20" i="19"/>
  <c r="E19" i="19"/>
  <c r="E18" i="19"/>
  <c r="E17" i="19"/>
  <c r="E16" i="19"/>
  <c r="E15" i="19"/>
  <c r="E14" i="19"/>
  <c r="E13" i="19"/>
  <c r="E12" i="19"/>
  <c r="E11" i="19"/>
  <c r="E10" i="19"/>
  <c r="E9" i="19"/>
  <c r="E8" i="19"/>
  <c r="E7" i="19"/>
  <c r="E6" i="19"/>
  <c r="E5" i="19"/>
  <c r="E4" i="19"/>
  <c r="E3" i="19"/>
  <c r="C37" i="19"/>
  <c r="C36" i="19"/>
  <c r="C35" i="19"/>
  <c r="C34" i="19"/>
  <c r="C33" i="19"/>
  <c r="C32" i="19"/>
  <c r="C31" i="19"/>
  <c r="C30" i="19"/>
  <c r="C29" i="19"/>
  <c r="C28" i="19"/>
  <c r="C27" i="19"/>
  <c r="C26" i="19"/>
  <c r="C25" i="19"/>
  <c r="C24" i="19"/>
  <c r="C23" i="19"/>
  <c r="C22" i="19"/>
  <c r="C21" i="19"/>
  <c r="C20" i="19"/>
  <c r="C19" i="19"/>
  <c r="C18" i="19"/>
  <c r="C17" i="19"/>
  <c r="C16" i="19"/>
  <c r="C15" i="19"/>
  <c r="C14" i="19"/>
  <c r="C13" i="19"/>
  <c r="C12" i="19"/>
  <c r="C11" i="19"/>
  <c r="C10" i="19"/>
  <c r="C9" i="19"/>
  <c r="C8" i="19"/>
  <c r="C7" i="19"/>
  <c r="C6" i="19"/>
  <c r="C5" i="19"/>
  <c r="C4" i="19"/>
  <c r="C3" i="19"/>
  <c r="E5" i="23" l="1"/>
  <c r="E6" i="23"/>
  <c r="E7" i="23"/>
  <c r="E8" i="23"/>
  <c r="E9" i="23"/>
  <c r="E10" i="23"/>
  <c r="E11" i="23"/>
  <c r="E12" i="23"/>
  <c r="E13" i="23"/>
  <c r="E14" i="23"/>
  <c r="E15" i="23"/>
  <c r="E16" i="23"/>
  <c r="E17" i="23"/>
  <c r="E18" i="23"/>
  <c r="E19" i="23"/>
  <c r="E20" i="23"/>
  <c r="E21" i="23"/>
  <c r="E22" i="23"/>
  <c r="E23" i="23"/>
  <c r="E24" i="23"/>
  <c r="E26" i="23"/>
  <c r="E27" i="23"/>
  <c r="E28" i="23"/>
  <c r="E29" i="23"/>
  <c r="E30" i="23"/>
  <c r="E31" i="23"/>
  <c r="E32" i="23"/>
  <c r="E33" i="23"/>
  <c r="E34" i="23"/>
  <c r="E35" i="23"/>
  <c r="E36" i="23"/>
  <c r="E37" i="23"/>
  <c r="E38" i="23"/>
  <c r="E40" i="23"/>
  <c r="E41" i="23"/>
  <c r="E42" i="23"/>
  <c r="E43" i="23"/>
  <c r="E44" i="23"/>
  <c r="E45" i="23"/>
  <c r="E46" i="23"/>
  <c r="E47" i="23"/>
  <c r="E48" i="23"/>
  <c r="E49" i="23"/>
  <c r="E50" i="23"/>
  <c r="E4" i="23"/>
  <c r="E4" i="21"/>
  <c r="E5" i="21"/>
  <c r="E6" i="21"/>
  <c r="E7" i="21"/>
  <c r="E8" i="21"/>
  <c r="E9" i="21"/>
  <c r="E10" i="21"/>
  <c r="E11" i="21"/>
  <c r="E12" i="21"/>
  <c r="E13" i="21"/>
  <c r="E14" i="21"/>
  <c r="E15" i="21"/>
  <c r="E16" i="21"/>
  <c r="E17" i="21"/>
  <c r="E18" i="21"/>
  <c r="E19" i="21"/>
  <c r="E20" i="21"/>
  <c r="E21" i="21"/>
  <c r="E3" i="21"/>
  <c r="D4" i="19"/>
  <c r="D5" i="19"/>
  <c r="D6" i="19"/>
  <c r="D7" i="19"/>
  <c r="D8" i="19"/>
  <c r="D9" i="19"/>
  <c r="D10" i="19"/>
  <c r="D11" i="19"/>
  <c r="D12" i="19"/>
  <c r="D13" i="19"/>
  <c r="D14" i="19"/>
  <c r="D15" i="19"/>
  <c r="D16" i="19"/>
  <c r="D17" i="19"/>
  <c r="D18" i="19"/>
  <c r="D19" i="19"/>
  <c r="D20" i="19"/>
  <c r="D21" i="19"/>
  <c r="D22" i="19"/>
  <c r="D23" i="19"/>
  <c r="D24" i="19"/>
  <c r="D25" i="19"/>
  <c r="D26" i="19"/>
  <c r="D27" i="19"/>
  <c r="D28" i="19"/>
  <c r="D29" i="19"/>
  <c r="D30" i="19"/>
  <c r="D31" i="19"/>
  <c r="D32" i="19"/>
  <c r="D33" i="19"/>
  <c r="D34" i="19"/>
  <c r="D35" i="19"/>
  <c r="D36" i="19"/>
  <c r="D37" i="19"/>
  <c r="D3" i="19"/>
  <c r="I4" i="19" l="1"/>
  <c r="I28" i="19" l="1"/>
  <c r="I29" i="19"/>
  <c r="I30" i="19"/>
  <c r="J8" i="23" l="1"/>
  <c r="J6" i="23"/>
  <c r="M12" i="23"/>
  <c r="M10" i="23"/>
  <c r="M8" i="23"/>
  <c r="M6" i="23"/>
  <c r="J9" i="23"/>
  <c r="J7" i="23"/>
  <c r="M13" i="23"/>
  <c r="M11" i="23"/>
  <c r="M9" i="23"/>
  <c r="M7" i="23"/>
  <c r="M14" i="23" l="1"/>
  <c r="N7" i="23" s="1"/>
  <c r="J14" i="23"/>
  <c r="K7" i="23" s="1"/>
  <c r="I3" i="19"/>
  <c r="I5" i="19"/>
  <c r="I6" i="19"/>
  <c r="I7" i="19"/>
  <c r="I8" i="19"/>
  <c r="I9" i="19"/>
  <c r="I10" i="19"/>
  <c r="I11" i="19"/>
  <c r="I12" i="19"/>
  <c r="I13" i="19"/>
  <c r="I14" i="19"/>
  <c r="N6" i="23" l="1"/>
  <c r="N8" i="23"/>
  <c r="N13" i="23"/>
  <c r="N10" i="23"/>
  <c r="N11" i="23"/>
  <c r="K8" i="23"/>
  <c r="K9" i="23"/>
  <c r="N9" i="23"/>
  <c r="K6" i="23"/>
  <c r="I15" i="19"/>
  <c r="J4" i="19" s="1"/>
  <c r="J7" i="19" l="1"/>
  <c r="J11" i="19"/>
  <c r="J6" i="19"/>
  <c r="J10" i="19"/>
  <c r="J5" i="19"/>
  <c r="J9" i="19"/>
  <c r="J13" i="19"/>
  <c r="J8" i="19"/>
  <c r="J14" i="19"/>
  <c r="J15" i="19"/>
  <c r="J3" i="19"/>
  <c r="D26" i="21" l="1"/>
  <c r="D24" i="21"/>
  <c r="D25" i="21" s="1"/>
</calcChain>
</file>

<file path=xl/sharedStrings.xml><?xml version="1.0" encoding="utf-8"?>
<sst xmlns="http://schemas.openxmlformats.org/spreadsheetml/2006/main" count="5038" uniqueCount="1393">
  <si>
    <t>一般会計</t>
    <rPh sb="0" eb="2">
      <t>イッパン</t>
    </rPh>
    <rPh sb="2" eb="4">
      <t>カイケイ</t>
    </rPh>
    <phoneticPr fontId="1"/>
  </si>
  <si>
    <t>予算科目名</t>
    <rPh sb="0" eb="2">
      <t>ヨサン</t>
    </rPh>
    <rPh sb="2" eb="4">
      <t>カモク</t>
    </rPh>
    <rPh sb="4" eb="5">
      <t>メイ</t>
    </rPh>
    <phoneticPr fontId="5"/>
  </si>
  <si>
    <t>借方</t>
    <rPh sb="0" eb="2">
      <t>カリカタ</t>
    </rPh>
    <phoneticPr fontId="5"/>
  </si>
  <si>
    <t>貸方</t>
    <rPh sb="0" eb="2">
      <t>カシカタ</t>
    </rPh>
    <phoneticPr fontId="5"/>
  </si>
  <si>
    <t>勘定科目名</t>
    <rPh sb="0" eb="2">
      <t>カンジョウ</t>
    </rPh>
    <rPh sb="2" eb="4">
      <t>カモク</t>
    </rPh>
    <rPh sb="4" eb="5">
      <t>メイ</t>
    </rPh>
    <phoneticPr fontId="5"/>
  </si>
  <si>
    <t>１.都道府県税、市町村税</t>
    <rPh sb="2" eb="6">
      <t>トドウフケン</t>
    </rPh>
    <rPh sb="6" eb="7">
      <t>ゼイ</t>
    </rPh>
    <rPh sb="9" eb="11">
      <t>チョウソン</t>
    </rPh>
    <phoneticPr fontId="5"/>
  </si>
  <si>
    <t>CF</t>
    <phoneticPr fontId="5"/>
  </si>
  <si>
    <t>税収等収入</t>
    <rPh sb="0" eb="3">
      <t>ゼイシュウトウ</t>
    </rPh>
    <rPh sb="3" eb="5">
      <t>シュウニュウ</t>
    </rPh>
    <phoneticPr fontId="5"/>
  </si>
  <si>
    <t>NW</t>
    <phoneticPr fontId="5"/>
  </si>
  <si>
    <t>税収等</t>
  </si>
  <si>
    <t>2.地方消費税精算金</t>
    <rPh sb="2" eb="4">
      <t>チホウ</t>
    </rPh>
    <rPh sb="4" eb="7">
      <t>ショウヒゼイ</t>
    </rPh>
    <rPh sb="7" eb="9">
      <t>セイサン</t>
    </rPh>
    <rPh sb="9" eb="10">
      <t>キン</t>
    </rPh>
    <phoneticPr fontId="5"/>
  </si>
  <si>
    <t>3.地方譲与税</t>
    <phoneticPr fontId="5"/>
  </si>
  <si>
    <t>4.税交付金</t>
    <rPh sb="2" eb="3">
      <t>ゼイ</t>
    </rPh>
    <rPh sb="3" eb="6">
      <t>コウフキン</t>
    </rPh>
    <phoneticPr fontId="5"/>
  </si>
  <si>
    <t xml:space="preserve">  　配当割交付金</t>
    <phoneticPr fontId="5"/>
  </si>
  <si>
    <t xml:space="preserve">  　株式等譲渡所得割交付金</t>
    <phoneticPr fontId="5"/>
  </si>
  <si>
    <t xml:space="preserve">  　地方消費税交付金</t>
    <phoneticPr fontId="5"/>
  </si>
  <si>
    <t xml:space="preserve">  　自動車取得税交付金</t>
    <phoneticPr fontId="5"/>
  </si>
  <si>
    <t xml:space="preserve">  　ゴルフ場利用税交付金</t>
    <phoneticPr fontId="5"/>
  </si>
  <si>
    <t>　　軽油引取税交付金</t>
    <rPh sb="2" eb="4">
      <t>ケイユ</t>
    </rPh>
    <rPh sb="4" eb="6">
      <t>ヒキト</t>
    </rPh>
    <rPh sb="6" eb="7">
      <t>ゼイ</t>
    </rPh>
    <rPh sb="7" eb="10">
      <t>コウフキン</t>
    </rPh>
    <phoneticPr fontId="5"/>
  </si>
  <si>
    <t>5.地方特例交付金</t>
    <phoneticPr fontId="5"/>
  </si>
  <si>
    <t>6.地方交付税</t>
    <phoneticPr fontId="5"/>
  </si>
  <si>
    <t>7.交通安全対策特別交付金</t>
    <phoneticPr fontId="5"/>
  </si>
  <si>
    <t>8.分担金及び負担金</t>
    <phoneticPr fontId="5"/>
  </si>
  <si>
    <t>9.使用料及び手数料</t>
    <phoneticPr fontId="5"/>
  </si>
  <si>
    <t>使用料及び手数料収入</t>
    <rPh sb="0" eb="2">
      <t>シヨウ</t>
    </rPh>
    <rPh sb="2" eb="3">
      <t>リョウ</t>
    </rPh>
    <rPh sb="3" eb="4">
      <t>オヨ</t>
    </rPh>
    <rPh sb="5" eb="8">
      <t>テスウリョウ</t>
    </rPh>
    <rPh sb="8" eb="10">
      <t>シュウニュウ</t>
    </rPh>
    <phoneticPr fontId="5"/>
  </si>
  <si>
    <t>PL</t>
    <phoneticPr fontId="5"/>
  </si>
  <si>
    <t>使用料及び手数料</t>
    <rPh sb="0" eb="2">
      <t>シヨウ</t>
    </rPh>
    <rPh sb="2" eb="3">
      <t>リョウ</t>
    </rPh>
    <rPh sb="3" eb="4">
      <t>オヨ</t>
    </rPh>
    <rPh sb="5" eb="8">
      <t>テスウリョウ</t>
    </rPh>
    <phoneticPr fontId="5"/>
  </si>
  <si>
    <t>12.財産収入</t>
    <rPh sb="3" eb="5">
      <t>ザイサン</t>
    </rPh>
    <rPh sb="5" eb="7">
      <t>シュウニュウ</t>
    </rPh>
    <phoneticPr fontId="5"/>
  </si>
  <si>
    <t>　　財産貸付収入</t>
    <rPh sb="2" eb="4">
      <t>ザイサン</t>
    </rPh>
    <rPh sb="4" eb="6">
      <t>カシツケ</t>
    </rPh>
    <rPh sb="6" eb="8">
      <t>シュウニュウ</t>
    </rPh>
    <phoneticPr fontId="5"/>
  </si>
  <si>
    <t>その他の収入（業務収入）</t>
    <rPh sb="2" eb="3">
      <t>タ</t>
    </rPh>
    <rPh sb="4" eb="6">
      <t>シュウニュウ</t>
    </rPh>
    <rPh sb="7" eb="9">
      <t>ギョウム</t>
    </rPh>
    <rPh sb="9" eb="11">
      <t>シュウニュウ</t>
    </rPh>
    <phoneticPr fontId="5"/>
  </si>
  <si>
    <t>その他（経常収益）</t>
    <rPh sb="2" eb="3">
      <t>タ</t>
    </rPh>
    <rPh sb="4" eb="6">
      <t>ケイジョウ</t>
    </rPh>
    <rPh sb="6" eb="8">
      <t>シュウエキ</t>
    </rPh>
    <phoneticPr fontId="5"/>
  </si>
  <si>
    <t xml:space="preserve">  　利子及び配当金</t>
    <phoneticPr fontId="5"/>
  </si>
  <si>
    <t>13.寄付金</t>
    <phoneticPr fontId="5"/>
  </si>
  <si>
    <t>ＣＦ</t>
    <phoneticPr fontId="5"/>
  </si>
  <si>
    <t>税収等収入</t>
    <rPh sb="0" eb="2">
      <t>ゼイシュウ</t>
    </rPh>
    <rPh sb="2" eb="3">
      <t>トウ</t>
    </rPh>
    <rPh sb="3" eb="5">
      <t>シュウニュウ</t>
    </rPh>
    <phoneticPr fontId="5"/>
  </si>
  <si>
    <t>14.繰入金</t>
    <rPh sb="3" eb="5">
      <t>クリイレ</t>
    </rPh>
    <rPh sb="5" eb="6">
      <t>キン</t>
    </rPh>
    <phoneticPr fontId="5"/>
  </si>
  <si>
    <t xml:space="preserve">  　特別会計繰入金</t>
    <phoneticPr fontId="5"/>
  </si>
  <si>
    <t xml:space="preserve">  　財産区繰入金</t>
    <rPh sb="3" eb="5">
      <t>ザイサン</t>
    </rPh>
    <rPh sb="5" eb="6">
      <t>ク</t>
    </rPh>
    <rPh sb="6" eb="8">
      <t>クリイレ</t>
    </rPh>
    <rPh sb="8" eb="9">
      <t>キン</t>
    </rPh>
    <phoneticPr fontId="5"/>
  </si>
  <si>
    <t>15.繰越金</t>
    <phoneticPr fontId="5"/>
  </si>
  <si>
    <t>【仕訳不要】</t>
    <phoneticPr fontId="5"/>
  </si>
  <si>
    <t>16.諸収入</t>
    <rPh sb="3" eb="4">
      <t>ショ</t>
    </rPh>
    <rPh sb="4" eb="6">
      <t>シュウニュウ</t>
    </rPh>
    <phoneticPr fontId="5"/>
  </si>
  <si>
    <t xml:space="preserve">  　延滞金、加算金及び過料等</t>
    <rPh sb="14" eb="15">
      <t>トウ</t>
    </rPh>
    <phoneticPr fontId="5"/>
  </si>
  <si>
    <t xml:space="preserve">  　都道府県・市町村預金利子</t>
    <rPh sb="3" eb="7">
      <t>トドウフケン</t>
    </rPh>
    <rPh sb="8" eb="11">
      <t>シチョウソン</t>
    </rPh>
    <phoneticPr fontId="5"/>
  </si>
  <si>
    <t xml:space="preserve">  　受託事業収入</t>
    <phoneticPr fontId="5"/>
  </si>
  <si>
    <t xml:space="preserve">  　収益事業収入</t>
    <phoneticPr fontId="5"/>
  </si>
  <si>
    <t>　　利子割精算金収入</t>
    <rPh sb="2" eb="4">
      <t>リシ</t>
    </rPh>
    <rPh sb="4" eb="5">
      <t>ワ</t>
    </rPh>
    <rPh sb="5" eb="8">
      <t>セイサンキン</t>
    </rPh>
    <rPh sb="8" eb="10">
      <t>シュウニュウ</t>
    </rPh>
    <phoneticPr fontId="5"/>
  </si>
  <si>
    <t xml:space="preserve">  　借入金</t>
    <phoneticPr fontId="5"/>
  </si>
  <si>
    <t>その他の収入（財務活動収入）</t>
    <rPh sb="2" eb="3">
      <t>タ</t>
    </rPh>
    <rPh sb="4" eb="6">
      <t>シュウニュウ</t>
    </rPh>
    <rPh sb="7" eb="9">
      <t>ザイム</t>
    </rPh>
    <rPh sb="9" eb="11">
      <t>カツドウ</t>
    </rPh>
    <rPh sb="11" eb="13">
      <t>シュウニュウ</t>
    </rPh>
    <phoneticPr fontId="5"/>
  </si>
  <si>
    <t>BS</t>
    <phoneticPr fontId="5"/>
  </si>
  <si>
    <t>その他（固定負債）</t>
    <rPh sb="2" eb="3">
      <t>タ</t>
    </rPh>
    <rPh sb="4" eb="6">
      <t>コテイ</t>
    </rPh>
    <rPh sb="6" eb="8">
      <t>フサイ</t>
    </rPh>
    <phoneticPr fontId="5"/>
  </si>
  <si>
    <t>　　雑入</t>
    <rPh sb="2" eb="3">
      <t>ザツ</t>
    </rPh>
    <rPh sb="3" eb="4">
      <t>ニュウ</t>
    </rPh>
    <phoneticPr fontId="5"/>
  </si>
  <si>
    <t>17.地方債</t>
    <rPh sb="3" eb="5">
      <t>チホウ</t>
    </rPh>
    <phoneticPr fontId="5"/>
  </si>
  <si>
    <t>地方債発行収入</t>
    <rPh sb="0" eb="3">
      <t>チホウサイ</t>
    </rPh>
    <rPh sb="3" eb="5">
      <t>ハッコウ</t>
    </rPh>
    <rPh sb="5" eb="7">
      <t>シュウニュウ</t>
    </rPh>
    <phoneticPr fontId="5"/>
  </si>
  <si>
    <t>地方債</t>
    <rPh sb="0" eb="3">
      <t>チホウサイ</t>
    </rPh>
    <phoneticPr fontId="5"/>
  </si>
  <si>
    <t>（特別会計に固有の科目）</t>
    <rPh sb="1" eb="3">
      <t>トクベツ</t>
    </rPh>
    <rPh sb="3" eb="5">
      <t>カイケイ</t>
    </rPh>
    <rPh sb="6" eb="8">
      <t>コユウ</t>
    </rPh>
    <rPh sb="9" eb="11">
      <t>カモク</t>
    </rPh>
    <phoneticPr fontId="5"/>
  </si>
  <si>
    <t xml:space="preserve">  　国民健康保険料</t>
    <phoneticPr fontId="5"/>
  </si>
  <si>
    <t xml:space="preserve">  　国民健康保険税</t>
    <phoneticPr fontId="5"/>
  </si>
  <si>
    <t xml:space="preserve">  　介護保険料</t>
    <phoneticPr fontId="5"/>
  </si>
  <si>
    <t xml:space="preserve">  　療養給付費等交付金</t>
    <phoneticPr fontId="5"/>
  </si>
  <si>
    <t xml:space="preserve">  　連合会支出金</t>
    <phoneticPr fontId="5"/>
  </si>
  <si>
    <t xml:space="preserve">  　共同事業交付金</t>
    <phoneticPr fontId="5"/>
  </si>
  <si>
    <t xml:space="preserve">  　支払基金交付金</t>
    <phoneticPr fontId="5"/>
  </si>
  <si>
    <t xml:space="preserve">  　共済掛金及び交付金</t>
    <phoneticPr fontId="5"/>
  </si>
  <si>
    <t xml:space="preserve">  　保険金</t>
    <phoneticPr fontId="5"/>
  </si>
  <si>
    <t xml:space="preserve">  　連合会特別交付金</t>
    <phoneticPr fontId="5"/>
  </si>
  <si>
    <t xml:space="preserve">  　保険金及び診療補填金</t>
    <phoneticPr fontId="5"/>
  </si>
  <si>
    <t xml:space="preserve">  　診療収入</t>
    <phoneticPr fontId="5"/>
  </si>
  <si>
    <t xml:space="preserve">  　賦課金</t>
    <phoneticPr fontId="5"/>
  </si>
  <si>
    <t>その他（人件費）</t>
    <rPh sb="2" eb="3">
      <t>タ</t>
    </rPh>
    <phoneticPr fontId="5"/>
  </si>
  <si>
    <t>人件費支出</t>
    <rPh sb="3" eb="5">
      <t>シシュツ</t>
    </rPh>
    <phoneticPr fontId="5"/>
  </si>
  <si>
    <t>職員給与費</t>
    <rPh sb="0" eb="2">
      <t>ショクイン</t>
    </rPh>
    <rPh sb="2" eb="4">
      <t>キュウヨ</t>
    </rPh>
    <rPh sb="4" eb="5">
      <t>ヒ</t>
    </rPh>
    <phoneticPr fontId="5"/>
  </si>
  <si>
    <t>その他（人件費）</t>
    <rPh sb="2" eb="3">
      <t>タ</t>
    </rPh>
    <rPh sb="4" eb="7">
      <t>ジンケンヒ</t>
    </rPh>
    <phoneticPr fontId="5"/>
  </si>
  <si>
    <t>物件費等支出</t>
    <rPh sb="3" eb="4">
      <t>トウ</t>
    </rPh>
    <rPh sb="4" eb="6">
      <t>シシュツ</t>
    </rPh>
    <phoneticPr fontId="5"/>
  </si>
  <si>
    <t>物件費</t>
    <rPh sb="0" eb="3">
      <t>ブッケンヒ</t>
    </rPh>
    <phoneticPr fontId="5"/>
  </si>
  <si>
    <t>物件費等支出</t>
    <rPh sb="0" eb="3">
      <t>ブッケンヒ</t>
    </rPh>
    <rPh sb="3" eb="4">
      <t>トウ</t>
    </rPh>
    <rPh sb="4" eb="6">
      <t>シシュツ</t>
    </rPh>
    <phoneticPr fontId="5"/>
  </si>
  <si>
    <t>その他（その他の業務費用）</t>
    <rPh sb="2" eb="3">
      <t>タ</t>
    </rPh>
    <rPh sb="6" eb="7">
      <t>タ</t>
    </rPh>
    <rPh sb="8" eb="10">
      <t>ギョウム</t>
    </rPh>
    <rPh sb="10" eb="12">
      <t>ヒヨウ</t>
    </rPh>
    <phoneticPr fontId="5"/>
  </si>
  <si>
    <t>補助金等</t>
    <rPh sb="0" eb="4">
      <t>ホジョキントウ</t>
    </rPh>
    <phoneticPr fontId="5"/>
  </si>
  <si>
    <t>補助金等支出</t>
    <rPh sb="0" eb="4">
      <t>ホジョキントウ</t>
    </rPh>
    <rPh sb="4" eb="6">
      <t>シシュツ</t>
    </rPh>
    <phoneticPr fontId="5"/>
  </si>
  <si>
    <t>社会保障給付</t>
    <rPh sb="4" eb="6">
      <t>キュウフ</t>
    </rPh>
    <phoneticPr fontId="5"/>
  </si>
  <si>
    <t>社会保障給付支出</t>
    <rPh sb="4" eb="6">
      <t>キュウフ</t>
    </rPh>
    <rPh sb="6" eb="8">
      <t>シシュツ</t>
    </rPh>
    <phoneticPr fontId="5"/>
  </si>
  <si>
    <t>その他（移転費用）</t>
    <rPh sb="2" eb="3">
      <t>タ</t>
    </rPh>
    <rPh sb="4" eb="6">
      <t>イテン</t>
    </rPh>
    <rPh sb="6" eb="8">
      <t>ヒヨウ</t>
    </rPh>
    <phoneticPr fontId="5"/>
  </si>
  <si>
    <t>その他の支出（移転費用支出）</t>
    <rPh sb="2" eb="3">
      <t>タ</t>
    </rPh>
    <rPh sb="4" eb="6">
      <t>シシュツ</t>
    </rPh>
    <rPh sb="7" eb="9">
      <t>イテン</t>
    </rPh>
    <rPh sb="9" eb="11">
      <t>ヒヨウ</t>
    </rPh>
    <rPh sb="11" eb="13">
      <t>シシュツ</t>
    </rPh>
    <phoneticPr fontId="5"/>
  </si>
  <si>
    <t>連結精算表</t>
  </si>
  <si>
    <t>一般会計</t>
  </si>
  <si>
    <t>一般会計等</t>
  </si>
  <si>
    <t>全体会計</t>
  </si>
  <si>
    <t>連結会計</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</si>
  <si>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</si>
  <si>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</si>
  <si>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</si>
  <si>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</si>
  <si>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</si>
  <si>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</si>
  <si>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</si>
  <si>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</si>
  <si>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</si>
  <si>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</si>
  <si>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他会計への繰出支出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</si>
  <si>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</si>
  <si>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</si>
  <si>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</si>
  <si>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</si>
  <si>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</si>
  <si>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</si>
  <si>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</si>
  <si>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</si>
  <si>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</si>
  <si>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</si>
  <si>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</si>
  <si>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</si>
  <si>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公共施設等整備費支出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</si>
  <si>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</si>
  <si>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</si>
  <si>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</si>
  <si>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</si>
  <si>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</si>
  <si>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</si>
  <si>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</si>
  <si>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</si>
  <si>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</si>
  <si>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</si>
  <si>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地方債等償還支出</t>
  </si>
  <si>
    <t xml:space="preserve">  財務活動収入</t>
  </si>
  <si>
    <t xml:space="preserve">    地方債等発行収入</t>
  </si>
  <si>
    <t>財務活動収支</t>
  </si>
  <si>
    <t>本年度資金収支額</t>
  </si>
  <si>
    <t>前年度末資金残高</t>
  </si>
  <si>
    <t>比例連結割合変更に伴う差額</t>
  </si>
  <si>
    <t>本年度末資金残高</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</si>
  <si>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</si>
  <si>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</si>
  <si>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</si>
  <si>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</si>
  <si>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</si>
  <si>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</si>
  <si>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</si>
  <si>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</si>
  <si>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</si>
  <si>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</si>
  <si>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</si>
  <si>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</si>
  <si>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</si>
  <si>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他団体出資等分の増加</t>
  </si>
  <si>
    <t xml:space="preserve">  他団体出資等分の減少</t>
  </si>
  <si>
    <t xml:space="preserve">  比例連結割合変更に伴う差額</t>
  </si>
  <si>
    <t xml:space="preserve">  その他</t>
  </si>
  <si>
    <t xml:space="preserve">  本年度純資産変動額</t>
  </si>
  <si>
    <t>本年度末純資産残高</t>
  </si>
  <si>
    <t>【資産の部】</t>
  </si>
  <si>
    <t xml:space="preserve">  固定資産</t>
  </si>
  <si>
    <t xml:space="preserve">    有形固定資産</t>
  </si>
  <si>
    <t xml:space="preserve">      事業用資産</t>
  </si>
  <si>
    <t xml:space="preserve">        土地</t>
  </si>
  <si>
    <t xml:space="preserve">        立木竹</t>
  </si>
  <si>
    <t xml:space="preserve">        建物</t>
  </si>
  <si>
    <t xml:space="preserve">        建物減価償却累計額</t>
  </si>
  <si>
    <t xml:space="preserve">        工作物</t>
  </si>
  <si>
    <t xml:space="preserve">        工作物減価償却累計額</t>
  </si>
  <si>
    <t xml:space="preserve">        船舶</t>
  </si>
  <si>
    <t xml:space="preserve">        船舶減価償却累計額</t>
  </si>
  <si>
    <t xml:space="preserve">        浮標等</t>
  </si>
  <si>
    <t xml:space="preserve">        浮標等減価償却累計額</t>
  </si>
  <si>
    <t xml:space="preserve">        航空機</t>
  </si>
  <si>
    <t xml:space="preserve">        航空機減価償却累計額</t>
  </si>
  <si>
    <t xml:space="preserve">        その他</t>
  </si>
  <si>
    <t xml:space="preserve">        その他減価償却累計額</t>
  </si>
  <si>
    <t xml:space="preserve">        建設仮勘定</t>
  </si>
  <si>
    <t xml:space="preserve">      インフラ資産</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</si>
  <si>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</si>
  <si>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</si>
  <si>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</si>
  <si>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</si>
  <si>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</si>
  <si>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</si>
  <si>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</si>
  <si>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</si>
  <si>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</si>
  <si>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投資損失引当金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</si>
  <si>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</si>
  <si>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</si>
  <si>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</si>
  <si>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</si>
  <si>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</si>
  <si>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</si>
  <si>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</si>
  <si>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</si>
  <si>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</si>
  <si>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</si>
  <si>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</si>
  <si>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</si>
  <si>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</si>
  <si>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その他</t>
  </si>
  <si>
    <t xml:space="preserve">    徴収不能引当金</t>
  </si>
  <si>
    <t xml:space="preserve">    繰延資産</t>
  </si>
  <si>
    <t>資産合計</t>
  </si>
  <si>
    <t>【負債の部】</t>
  </si>
  <si>
    <t xml:space="preserve">  固定負債</t>
  </si>
  <si>
    <t xml:space="preserve">    地方債等</t>
  </si>
  <si>
    <t xml:space="preserve">    長期未払金</t>
  </si>
  <si>
    <t xml:space="preserve">    退職手当引当金</t>
  </si>
  <si>
    <t xml:space="preserve">    損失補償等引当金</t>
  </si>
  <si>
    <t xml:space="preserve">  流動負債</t>
  </si>
  <si>
    <t xml:space="preserve">    １年内償還予定地方債等</t>
  </si>
  <si>
    <t xml:space="preserve">    未払金</t>
  </si>
  <si>
    <t xml:space="preserve">    未払費用</t>
  </si>
  <si>
    <t xml:space="preserve">    前受金</t>
  </si>
  <si>
    <t xml:space="preserve">    前受収益</t>
  </si>
  <si>
    <t xml:space="preserve">    賞与等引当金</t>
  </si>
  <si>
    <t xml:space="preserve">    預り金</t>
  </si>
  <si>
    <t>負債合計</t>
  </si>
  <si>
    <t>【純資産の部】</t>
  </si>
  <si>
    <t xml:space="preserve">  固定資産等形成分</t>
  </si>
  <si>
    <t xml:space="preserve">  余剰分（不足分）</t>
  </si>
  <si>
    <t xml:space="preserve">  他団体出資等分</t>
  </si>
  <si>
    <t>純資産合計</t>
  </si>
  <si>
    <t>負債及び純資産合計</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</si>
  <si>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</si>
  <si>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</si>
  <si>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</si>
  <si>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</si>
  <si>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</si>
  <si>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</si>
  <si>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</si>
  <si>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</si>
  <si>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</si>
  <si>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</si>
  <si>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</si>
  <si>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</si>
  <si>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</si>
  <si>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</si>
  <si>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</si>
  <si>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</si>
  <si>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他会計への繰出金</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</si>
  <si>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</si>
  <si>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</si>
  <si>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</si>
  <si>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</si>
  <si>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</si>
  <si>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</si>
  <si>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投資損失引当金繰入額</t>
  </si>
  <si>
    <t xml:space="preserve">    損失補償等引当金繰入額</t>
  </si>
  <si>
    <t xml:space="preserve">  臨時利益</t>
  </si>
  <si>
    <t xml:space="preserve">    資産売却益</t>
  </si>
  <si>
    <t>純行政コスト</t>
  </si>
  <si>
    <t>ＰＬ</t>
    <phoneticPr fontId="5"/>
  </si>
  <si>
    <t>公共施設等整備費支出</t>
    <rPh sb="0" eb="2">
      <t>コウキョウ</t>
    </rPh>
    <rPh sb="2" eb="5">
      <t>シセツトウ</t>
    </rPh>
    <rPh sb="5" eb="8">
      <t>セイビヒ</t>
    </rPh>
    <rPh sb="8" eb="10">
      <t>シシュツ</t>
    </rPh>
    <phoneticPr fontId="5"/>
  </si>
  <si>
    <t>物件費等支出</t>
    <rPh sb="0" eb="4">
      <t>ブッケンヒトウ</t>
    </rPh>
    <rPh sb="4" eb="6">
      <t>シシュツ</t>
    </rPh>
    <phoneticPr fontId="5"/>
  </si>
  <si>
    <t>貸付金支出</t>
    <rPh sb="0" eb="2">
      <t>カシツケ</t>
    </rPh>
    <rPh sb="2" eb="3">
      <t>キン</t>
    </rPh>
    <rPh sb="3" eb="5">
      <t>シシュツ</t>
    </rPh>
    <phoneticPr fontId="5"/>
  </si>
  <si>
    <t>その他の支出（業務費用支出）</t>
    <rPh sb="2" eb="3">
      <t>タ</t>
    </rPh>
    <rPh sb="4" eb="6">
      <t>シシュツ</t>
    </rPh>
    <rPh sb="7" eb="9">
      <t>ギョウム</t>
    </rPh>
    <rPh sb="9" eb="11">
      <t>ヒヨウ</t>
    </rPh>
    <phoneticPr fontId="5"/>
  </si>
  <si>
    <t>地方債償還支出</t>
    <rPh sb="0" eb="3">
      <t>チホウサイ</t>
    </rPh>
    <rPh sb="3" eb="5">
      <t>ショウカン</t>
    </rPh>
    <rPh sb="5" eb="7">
      <t>シシュツ</t>
    </rPh>
    <phoneticPr fontId="5"/>
  </si>
  <si>
    <t>支払利息</t>
    <rPh sb="0" eb="2">
      <t>シハライ</t>
    </rPh>
    <rPh sb="2" eb="4">
      <t>リソク</t>
    </rPh>
    <phoneticPr fontId="5"/>
  </si>
  <si>
    <t>支払利息支出</t>
    <rPh sb="0" eb="2">
      <t>シハライ</t>
    </rPh>
    <rPh sb="2" eb="4">
      <t>リソク</t>
    </rPh>
    <rPh sb="4" eb="6">
      <t>シシュツ</t>
    </rPh>
    <phoneticPr fontId="5"/>
  </si>
  <si>
    <t>基金積立金支出</t>
    <rPh sb="0" eb="2">
      <t>キキン</t>
    </rPh>
    <rPh sb="2" eb="4">
      <t>ツミタテ</t>
    </rPh>
    <rPh sb="4" eb="5">
      <t>キン</t>
    </rPh>
    <rPh sb="5" eb="7">
      <t>シシュツ</t>
    </rPh>
    <phoneticPr fontId="5"/>
  </si>
  <si>
    <t>CF</t>
  </si>
  <si>
    <t>その他の収入（業務収入）</t>
    <rPh sb="2" eb="3">
      <t>タ</t>
    </rPh>
    <rPh sb="4" eb="6">
      <t>シュウニュウ</t>
    </rPh>
    <rPh sb="7" eb="9">
      <t>ギョウム</t>
    </rPh>
    <rPh sb="9" eb="11">
      <t>シュウニュウ</t>
    </rPh>
    <phoneticPr fontId="1"/>
  </si>
  <si>
    <t>ＢＳ</t>
    <phoneticPr fontId="1"/>
  </si>
  <si>
    <t>PL</t>
  </si>
  <si>
    <t>資産－負債</t>
    <rPh sb="0" eb="2">
      <t>シサン</t>
    </rPh>
    <rPh sb="3" eb="5">
      <t>フサイ</t>
    </rPh>
    <phoneticPr fontId="1"/>
  </si>
  <si>
    <t>資産-固定資産等形成分</t>
    <rPh sb="0" eb="2">
      <t>シサン</t>
    </rPh>
    <rPh sb="3" eb="5">
      <t>コテイ</t>
    </rPh>
    <rPh sb="5" eb="7">
      <t>シサン</t>
    </rPh>
    <rPh sb="7" eb="8">
      <t>トウ</t>
    </rPh>
    <rPh sb="8" eb="10">
      <t>ケイセイ</t>
    </rPh>
    <rPh sb="10" eb="11">
      <t>ブン</t>
    </rPh>
    <phoneticPr fontId="1"/>
  </si>
  <si>
    <t>（資産－負債）－(現金+未収金)</t>
    <rPh sb="1" eb="3">
      <t>シサン</t>
    </rPh>
    <rPh sb="4" eb="6">
      <t>フサイ</t>
    </rPh>
    <rPh sb="9" eb="11">
      <t>ゲンキン</t>
    </rPh>
    <rPh sb="12" eb="15">
      <t>ミシュウキン</t>
    </rPh>
    <phoneticPr fontId="1"/>
  </si>
  <si>
    <t>貸借対照表</t>
  </si>
  <si>
    <t>行政コスト</t>
  </si>
  <si>
    <t>計算書</t>
  </si>
  <si>
    <t>純資産変動</t>
  </si>
  <si>
    <t>資金収支</t>
  </si>
  <si>
    <t>資産</t>
  </si>
  <si>
    <t>負債</t>
  </si>
  <si>
    <t>経常費用</t>
  </si>
  <si>
    <t>前年度末残高</t>
  </si>
  <si>
    <t>うち</t>
  </si>
  <si>
    <t>現金</t>
  </si>
  <si>
    <t>預金</t>
  </si>
  <si>
    <t>経常収益</t>
  </si>
  <si>
    <t>臨時損失</t>
  </si>
  <si>
    <t>財源</t>
  </si>
  <si>
    <t>臨時利益</t>
  </si>
  <si>
    <t>固定資産等</t>
  </si>
  <si>
    <t>の変動</t>
  </si>
  <si>
    <t>純資産</t>
  </si>
  <si>
    <t>本年度末残高</t>
  </si>
  <si>
    <t>BS</t>
    <phoneticPr fontId="1"/>
  </si>
  <si>
    <t>科目</t>
    <rPh sb="0" eb="2">
      <t>カモク</t>
    </rPh>
    <phoneticPr fontId="1"/>
  </si>
  <si>
    <t>割合</t>
    <rPh sb="0" eb="2">
      <t>ワリアイ</t>
    </rPh>
    <phoneticPr fontId="1"/>
  </si>
  <si>
    <t>物件費</t>
    <rPh sb="0" eb="3">
      <t>ブッケンヒ</t>
    </rPh>
    <phoneticPr fontId="1"/>
  </si>
  <si>
    <t>経常費用　合計</t>
    <rPh sb="0" eb="2">
      <t>ケイジョウ</t>
    </rPh>
    <rPh sb="2" eb="4">
      <t>ヒヨウ</t>
    </rPh>
    <rPh sb="5" eb="7">
      <t>ゴウケイ</t>
    </rPh>
    <phoneticPr fontId="1"/>
  </si>
  <si>
    <t>(12+20)-(1+17)</t>
    <phoneticPr fontId="1"/>
  </si>
  <si>
    <t>金額</t>
    <rPh sb="0" eb="2">
      <t>キンガク</t>
    </rPh>
    <phoneticPr fontId="1"/>
  </si>
  <si>
    <t>詳細</t>
    <rPh sb="0" eb="2">
      <t>ショウサイ</t>
    </rPh>
    <phoneticPr fontId="1"/>
  </si>
  <si>
    <t>職員給与費</t>
    <rPh sb="0" eb="2">
      <t>ショクイン</t>
    </rPh>
    <rPh sb="2" eb="4">
      <t>キュウヨ</t>
    </rPh>
    <rPh sb="4" eb="5">
      <t>ヒ</t>
    </rPh>
    <phoneticPr fontId="1"/>
  </si>
  <si>
    <t>維持補修費</t>
    <rPh sb="0" eb="2">
      <t>イジ</t>
    </rPh>
    <rPh sb="2" eb="4">
      <t>ホシュウ</t>
    </rPh>
    <rPh sb="4" eb="5">
      <t>ヒ</t>
    </rPh>
    <phoneticPr fontId="1"/>
  </si>
  <si>
    <t>減価償却費</t>
    <rPh sb="0" eb="2">
      <t>ゲンカ</t>
    </rPh>
    <rPh sb="2" eb="4">
      <t>ショウキャク</t>
    </rPh>
    <rPh sb="4" eb="5">
      <t>ヒ</t>
    </rPh>
    <phoneticPr fontId="1"/>
  </si>
  <si>
    <t>その他の人件費</t>
    <rPh sb="2" eb="3">
      <t>タ</t>
    </rPh>
    <rPh sb="4" eb="7">
      <t>ジンケンヒ</t>
    </rPh>
    <phoneticPr fontId="1"/>
  </si>
  <si>
    <t>支払利息</t>
    <rPh sb="0" eb="2">
      <t>シハライ</t>
    </rPh>
    <rPh sb="2" eb="4">
      <t>リソク</t>
    </rPh>
    <phoneticPr fontId="1"/>
  </si>
  <si>
    <t>徴収不能引当金繰入額</t>
    <rPh sb="0" eb="2">
      <t>チョウシュウ</t>
    </rPh>
    <rPh sb="2" eb="4">
      <t>フノウ</t>
    </rPh>
    <rPh sb="4" eb="6">
      <t>ヒキアテ</t>
    </rPh>
    <rPh sb="6" eb="7">
      <t>キン</t>
    </rPh>
    <rPh sb="7" eb="9">
      <t>クリイレ</t>
    </rPh>
    <rPh sb="9" eb="10">
      <t>ガク</t>
    </rPh>
    <phoneticPr fontId="1"/>
  </si>
  <si>
    <t>補助金等</t>
    <rPh sb="0" eb="3">
      <t>ホジョキン</t>
    </rPh>
    <rPh sb="3" eb="4">
      <t>トウ</t>
    </rPh>
    <phoneticPr fontId="1"/>
  </si>
  <si>
    <t>社会保障給付</t>
    <rPh sb="0" eb="2">
      <t>シャカイ</t>
    </rPh>
    <rPh sb="2" eb="4">
      <t>ホショウ</t>
    </rPh>
    <rPh sb="4" eb="6">
      <t>キュウフ</t>
    </rPh>
    <phoneticPr fontId="1"/>
  </si>
  <si>
    <t>他会計への操出金</t>
    <rPh sb="0" eb="1">
      <t>タ</t>
    </rPh>
    <rPh sb="1" eb="3">
      <t>カイケイ</t>
    </rPh>
    <rPh sb="5" eb="7">
      <t>クリダシ</t>
    </rPh>
    <rPh sb="7" eb="8">
      <t>キン</t>
    </rPh>
    <phoneticPr fontId="1"/>
  </si>
  <si>
    <t>その他の移転費用</t>
    <rPh sb="2" eb="3">
      <t>タ</t>
    </rPh>
    <rPh sb="4" eb="6">
      <t>イテン</t>
    </rPh>
    <rPh sb="6" eb="8">
      <t>ヒヨウ</t>
    </rPh>
    <phoneticPr fontId="1"/>
  </si>
  <si>
    <t>科目</t>
    <rPh sb="0" eb="2">
      <t>カモク</t>
    </rPh>
    <phoneticPr fontId="1"/>
  </si>
  <si>
    <t>その他の業務費用</t>
    <rPh sb="2" eb="3">
      <t>タ</t>
    </rPh>
    <rPh sb="4" eb="6">
      <t>ギョウム</t>
    </rPh>
    <rPh sb="6" eb="8">
      <t>ヒヨウ</t>
    </rPh>
    <phoneticPr fontId="1"/>
  </si>
  <si>
    <t>8～15の合計</t>
    <rPh sb="5" eb="7">
      <t>ゴウケイ</t>
    </rPh>
    <phoneticPr fontId="1"/>
  </si>
  <si>
    <t>2～6の合計</t>
    <rPh sb="4" eb="6">
      <t>ゴウケイ</t>
    </rPh>
    <phoneticPr fontId="1"/>
  </si>
  <si>
    <t>固定資産台帳より</t>
    <rPh sb="0" eb="2">
      <t>コテイ</t>
    </rPh>
    <rPh sb="2" eb="4">
      <t>シサン</t>
    </rPh>
    <rPh sb="4" eb="6">
      <t>ダイチョウ</t>
    </rPh>
    <phoneticPr fontId="1"/>
  </si>
  <si>
    <t>31、32の合計</t>
    <rPh sb="6" eb="8">
      <t>ゴウケイ</t>
    </rPh>
    <phoneticPr fontId="1"/>
  </si>
  <si>
    <t>35から37の合計</t>
    <rPh sb="7" eb="9">
      <t>ゴウケイ</t>
    </rPh>
    <phoneticPr fontId="1"/>
  </si>
  <si>
    <t>42、43の合計</t>
    <rPh sb="6" eb="8">
      <t>ゴウケイ</t>
    </rPh>
    <phoneticPr fontId="1"/>
  </si>
  <si>
    <t>2、30、33の合計</t>
    <rPh sb="8" eb="10">
      <t>ゴウケイ</t>
    </rPh>
    <phoneticPr fontId="1"/>
  </si>
  <si>
    <t>2、17の合計</t>
    <rPh sb="5" eb="7">
      <t>ゴウケイ</t>
    </rPh>
    <phoneticPr fontId="1"/>
  </si>
  <si>
    <t>3、8、13、の合計</t>
    <rPh sb="8" eb="10">
      <t>ゴウケイ</t>
    </rPh>
    <phoneticPr fontId="1"/>
  </si>
  <si>
    <t>18、19の合計</t>
    <rPh sb="6" eb="8">
      <t>ゴウケイ</t>
    </rPh>
    <phoneticPr fontId="1"/>
  </si>
  <si>
    <t>34、38～41、44～45の合計</t>
    <rPh sb="15" eb="17">
      <t>ゴウケイ</t>
    </rPh>
    <phoneticPr fontId="1"/>
  </si>
  <si>
    <t>4～18までの合計</t>
    <rPh sb="7" eb="9">
      <t>ゴウケイ</t>
    </rPh>
    <phoneticPr fontId="1"/>
  </si>
  <si>
    <t>上記以外の物件費</t>
    <phoneticPr fontId="1"/>
  </si>
  <si>
    <t>上記以外の業務費用</t>
    <phoneticPr fontId="1"/>
  </si>
  <si>
    <t xml:space="preserve">  　利子割交付金</t>
    <phoneticPr fontId="5"/>
  </si>
  <si>
    <t>NW</t>
    <phoneticPr fontId="5"/>
  </si>
  <si>
    <t>CF</t>
    <phoneticPr fontId="5"/>
  </si>
  <si>
    <t>PL</t>
    <phoneticPr fontId="5"/>
  </si>
  <si>
    <t>財務書類</t>
    <rPh sb="0" eb="2">
      <t>ザイム</t>
    </rPh>
    <rPh sb="2" eb="4">
      <t>ショルイ</t>
    </rPh>
    <phoneticPr fontId="1"/>
  </si>
  <si>
    <t>人件費支出</t>
    <rPh sb="3" eb="5">
      <t>シシュツ</t>
    </rPh>
    <phoneticPr fontId="2"/>
  </si>
  <si>
    <t>職員給与費</t>
    <rPh sb="0" eb="2">
      <t>ショクイン</t>
    </rPh>
    <rPh sb="2" eb="4">
      <t>キュウヨ</t>
    </rPh>
    <rPh sb="4" eb="5">
      <t>ヒ</t>
    </rPh>
    <phoneticPr fontId="2"/>
  </si>
  <si>
    <t>物件費</t>
  </si>
  <si>
    <t>予算科目名</t>
    <phoneticPr fontId="5"/>
  </si>
  <si>
    <t>　1.報酬</t>
    <phoneticPr fontId="5"/>
  </si>
  <si>
    <t>PL</t>
    <phoneticPr fontId="5"/>
  </si>
  <si>
    <t>CF</t>
    <phoneticPr fontId="5"/>
  </si>
  <si>
    <t>　2.給料</t>
    <phoneticPr fontId="5"/>
  </si>
  <si>
    <t>　4.共済費</t>
    <phoneticPr fontId="5"/>
  </si>
  <si>
    <t>　5.災害補償費</t>
    <phoneticPr fontId="5"/>
  </si>
  <si>
    <t>　6.恩給及び退職年金</t>
    <phoneticPr fontId="5"/>
  </si>
  <si>
    <t>　7.賃金</t>
    <phoneticPr fontId="5"/>
  </si>
  <si>
    <t>　8.報償費</t>
    <phoneticPr fontId="5"/>
  </si>
  <si>
    <t>　9.旅費</t>
    <phoneticPr fontId="5"/>
  </si>
  <si>
    <t>10.交際費</t>
    <phoneticPr fontId="5"/>
  </si>
  <si>
    <t>11.需用費</t>
    <phoneticPr fontId="5"/>
  </si>
  <si>
    <t>　　　消耗品費</t>
    <rPh sb="3" eb="5">
      <t>ショウモウ</t>
    </rPh>
    <rPh sb="5" eb="6">
      <t>ヒン</t>
    </rPh>
    <rPh sb="6" eb="7">
      <t>ヒ</t>
    </rPh>
    <phoneticPr fontId="5"/>
  </si>
  <si>
    <t>　　　燃料費</t>
    <phoneticPr fontId="5"/>
  </si>
  <si>
    <t>　　　食糧費</t>
    <phoneticPr fontId="5"/>
  </si>
  <si>
    <t>　　　印刷製本費</t>
    <phoneticPr fontId="5"/>
  </si>
  <si>
    <t>　　　光熱水費</t>
    <rPh sb="3" eb="5">
      <t>コウネツ</t>
    </rPh>
    <rPh sb="5" eb="6">
      <t>ミズ</t>
    </rPh>
    <rPh sb="6" eb="7">
      <t>ヒ</t>
    </rPh>
    <phoneticPr fontId="5"/>
  </si>
  <si>
    <t>　　　修繕料</t>
    <rPh sb="3" eb="5">
      <t>シュウゼン</t>
    </rPh>
    <rPh sb="5" eb="6">
      <t>リョウ</t>
    </rPh>
    <phoneticPr fontId="5"/>
  </si>
  <si>
    <t>　　　賄材料費</t>
    <phoneticPr fontId="5"/>
  </si>
  <si>
    <t>　　　飼料費</t>
    <phoneticPr fontId="5"/>
  </si>
  <si>
    <t>　　　医薬材料費</t>
    <rPh sb="3" eb="5">
      <t>イヤク</t>
    </rPh>
    <rPh sb="5" eb="8">
      <t>ザイリョウヒ</t>
    </rPh>
    <phoneticPr fontId="5"/>
  </si>
  <si>
    <t>12.役務費</t>
    <phoneticPr fontId="5"/>
  </si>
  <si>
    <t>　　　通信運搬費</t>
    <rPh sb="3" eb="5">
      <t>ツウシン</t>
    </rPh>
    <rPh sb="5" eb="7">
      <t>ウンパン</t>
    </rPh>
    <rPh sb="7" eb="8">
      <t>ヒ</t>
    </rPh>
    <phoneticPr fontId="5"/>
  </si>
  <si>
    <t>　　　保管料</t>
    <rPh sb="3" eb="6">
      <t>ホカンリョウ</t>
    </rPh>
    <phoneticPr fontId="5"/>
  </si>
  <si>
    <t>　　　広告費</t>
    <rPh sb="3" eb="6">
      <t>コウコクヒ</t>
    </rPh>
    <phoneticPr fontId="5"/>
  </si>
  <si>
    <t>　　　手数料</t>
    <rPh sb="3" eb="6">
      <t>テスウリョウ</t>
    </rPh>
    <phoneticPr fontId="5"/>
  </si>
  <si>
    <t>　　　筆耕翻訳料</t>
    <rPh sb="3" eb="5">
      <t>ヒッコウ</t>
    </rPh>
    <rPh sb="5" eb="7">
      <t>ホンヤク</t>
    </rPh>
    <rPh sb="7" eb="8">
      <t>リョウ</t>
    </rPh>
    <phoneticPr fontId="5"/>
  </si>
  <si>
    <t>　　　火災保険料</t>
    <rPh sb="3" eb="5">
      <t>カサイ</t>
    </rPh>
    <rPh sb="5" eb="8">
      <t>ホケンリョウ</t>
    </rPh>
    <phoneticPr fontId="5"/>
  </si>
  <si>
    <t>　　　自動車損害保険料</t>
    <rPh sb="3" eb="6">
      <t>ジドウシャ</t>
    </rPh>
    <rPh sb="6" eb="8">
      <t>ソンガイ</t>
    </rPh>
    <rPh sb="8" eb="11">
      <t>ホケンリョウ</t>
    </rPh>
    <phoneticPr fontId="5"/>
  </si>
  <si>
    <t>その他（物件費等）</t>
    <rPh sb="2" eb="3">
      <t>タ</t>
    </rPh>
    <rPh sb="4" eb="7">
      <t>ブッケンヒ</t>
    </rPh>
    <rPh sb="7" eb="8">
      <t>トウ</t>
    </rPh>
    <phoneticPr fontId="5"/>
  </si>
  <si>
    <t>14.使用料及び賃借料</t>
    <phoneticPr fontId="5"/>
  </si>
  <si>
    <t>16.原材料費</t>
    <phoneticPr fontId="5"/>
  </si>
  <si>
    <t>19.負担金、補助及び交付金</t>
    <phoneticPr fontId="5"/>
  </si>
  <si>
    <t>20.扶助費</t>
    <phoneticPr fontId="5"/>
  </si>
  <si>
    <t>22.補償、補填及び賠償金</t>
    <rPh sb="10" eb="12">
      <t>バイショウ</t>
    </rPh>
    <phoneticPr fontId="5"/>
  </si>
  <si>
    <t>26.寄附金</t>
    <phoneticPr fontId="5"/>
  </si>
  <si>
    <t>27.公課費</t>
    <phoneticPr fontId="5"/>
  </si>
  <si>
    <t>財務書類</t>
    <rPh sb="0" eb="2">
      <t>ザイム</t>
    </rPh>
    <rPh sb="2" eb="4">
      <t>ショルイ</t>
    </rPh>
    <phoneticPr fontId="5"/>
  </si>
  <si>
    <t>25.積立金</t>
    <phoneticPr fontId="5"/>
  </si>
  <si>
    <t>28.繰出金</t>
    <phoneticPr fontId="5"/>
  </si>
  <si>
    <t>17.公有財産購入費</t>
    <phoneticPr fontId="5"/>
  </si>
  <si>
    <t>18.備品購入費</t>
    <phoneticPr fontId="5"/>
  </si>
  <si>
    <t>13.委託料</t>
    <phoneticPr fontId="5"/>
  </si>
  <si>
    <t>　3.職員手当等</t>
    <rPh sb="7" eb="8">
      <t>ナド</t>
    </rPh>
    <phoneticPr fontId="5"/>
  </si>
  <si>
    <t>21.貸付金</t>
    <rPh sb="5" eb="6">
      <t>キン</t>
    </rPh>
    <phoneticPr fontId="5"/>
  </si>
  <si>
    <t>物件費（維持補修費を除く）</t>
    <rPh sb="0" eb="2">
      <t>ブッケン</t>
    </rPh>
    <rPh sb="2" eb="3">
      <t>ヒ</t>
    </rPh>
    <rPh sb="4" eb="6">
      <t>イジ</t>
    </rPh>
    <rPh sb="6" eb="9">
      <t>ホシュウヒ</t>
    </rPh>
    <rPh sb="10" eb="11">
      <t>ノゾ</t>
    </rPh>
    <phoneticPr fontId="5"/>
  </si>
  <si>
    <t>物件費（人件費を除く）</t>
    <rPh sb="0" eb="3">
      <t>ブッケンヒ</t>
    </rPh>
    <rPh sb="4" eb="7">
      <t>ジンケンヒ</t>
    </rPh>
    <rPh sb="8" eb="9">
      <t>ノゾ</t>
    </rPh>
    <phoneticPr fontId="5"/>
  </si>
  <si>
    <t>維持補修費（物件費に計上分を除く）</t>
    <rPh sb="0" eb="2">
      <t>イジ</t>
    </rPh>
    <rPh sb="2" eb="5">
      <t>ホシュウヒ</t>
    </rPh>
    <rPh sb="6" eb="9">
      <t>ブッケンヒ</t>
    </rPh>
    <rPh sb="10" eb="12">
      <t>ケイジョウ</t>
    </rPh>
    <rPh sb="12" eb="13">
      <t>ブン</t>
    </rPh>
    <rPh sb="14" eb="15">
      <t>ノゾ</t>
    </rPh>
    <phoneticPr fontId="5"/>
  </si>
  <si>
    <t>15.工事請負費　　※1</t>
    <phoneticPr fontId="5"/>
  </si>
  <si>
    <t>※1　工事請負費</t>
    <rPh sb="3" eb="5">
      <t>コウジ</t>
    </rPh>
    <rPh sb="5" eb="7">
      <t>ウケオイ</t>
    </rPh>
    <rPh sb="7" eb="8">
      <t>ヒ</t>
    </rPh>
    <phoneticPr fontId="1"/>
  </si>
  <si>
    <t>当年度固定資産の追加分</t>
    <rPh sb="0" eb="3">
      <t>トウネンド</t>
    </rPh>
    <rPh sb="3" eb="5">
      <t>コテイ</t>
    </rPh>
    <rPh sb="5" eb="7">
      <t>シサン</t>
    </rPh>
    <rPh sb="8" eb="11">
      <t>ツイカブン</t>
    </rPh>
    <phoneticPr fontId="1"/>
  </si>
  <si>
    <t>合計-当年度固定資産追加分</t>
    <rPh sb="0" eb="2">
      <t>ゴウケイ</t>
    </rPh>
    <rPh sb="3" eb="6">
      <t>トウネンド</t>
    </rPh>
    <rPh sb="6" eb="8">
      <t>コテイ</t>
    </rPh>
    <rPh sb="8" eb="10">
      <t>シサン</t>
    </rPh>
    <rPh sb="10" eb="13">
      <t>ツイカブン</t>
    </rPh>
    <phoneticPr fontId="1"/>
  </si>
  <si>
    <t>23.償還金、利子及び割引料　※2</t>
    <phoneticPr fontId="5"/>
  </si>
  <si>
    <t>※2　償還金、利子及び割引料</t>
    <phoneticPr fontId="1"/>
  </si>
  <si>
    <t>決算書　款「公債費」　元金額</t>
    <rPh sb="0" eb="3">
      <t>ケッサンショ</t>
    </rPh>
    <rPh sb="4" eb="5">
      <t>カン</t>
    </rPh>
    <rPh sb="6" eb="9">
      <t>コウサイヒ</t>
    </rPh>
    <rPh sb="11" eb="13">
      <t>ガンキン</t>
    </rPh>
    <rPh sb="13" eb="14">
      <t>ガク</t>
    </rPh>
    <phoneticPr fontId="1"/>
  </si>
  <si>
    <t>PL</t>
    <phoneticPr fontId="1"/>
  </si>
  <si>
    <t>　　　-</t>
    <phoneticPr fontId="1"/>
  </si>
  <si>
    <t>財務書類加算無し</t>
    <rPh sb="0" eb="2">
      <t>ザイム</t>
    </rPh>
    <rPh sb="2" eb="4">
      <t>ショルイ</t>
    </rPh>
    <rPh sb="4" eb="6">
      <t>カサン</t>
    </rPh>
    <rPh sb="6" eb="7">
      <t>ナ</t>
    </rPh>
    <phoneticPr fontId="1"/>
  </si>
  <si>
    <t>決算書　款「公債費」　利子額</t>
    <rPh sb="0" eb="3">
      <t>ケッサンショ</t>
    </rPh>
    <rPh sb="4" eb="5">
      <t>カン</t>
    </rPh>
    <rPh sb="6" eb="9">
      <t>コウサイヒ</t>
    </rPh>
    <rPh sb="11" eb="13">
      <t>リシ</t>
    </rPh>
    <rPh sb="13" eb="14">
      <t>ガク</t>
    </rPh>
    <phoneticPr fontId="1"/>
  </si>
  <si>
    <t>PL</t>
    <phoneticPr fontId="5"/>
  </si>
  <si>
    <t>CF</t>
    <phoneticPr fontId="5"/>
  </si>
  <si>
    <t>合計-①-②＝ その他の支出</t>
    <rPh sb="0" eb="2">
      <t>ゴウケイ</t>
    </rPh>
    <phoneticPr fontId="1"/>
  </si>
  <si>
    <t>24.投資及び出資金　</t>
    <phoneticPr fontId="5"/>
  </si>
  <si>
    <t>ＣＦ</t>
    <phoneticPr fontId="1"/>
  </si>
  <si>
    <t>国県等補助金収入</t>
    <rPh sb="0" eb="1">
      <t>クニ</t>
    </rPh>
    <rPh sb="1" eb="2">
      <t>ケン</t>
    </rPh>
    <rPh sb="2" eb="3">
      <t>トウ</t>
    </rPh>
    <rPh sb="3" eb="6">
      <t>ホジョキン</t>
    </rPh>
    <rPh sb="6" eb="8">
      <t>シュウニュウ</t>
    </rPh>
    <phoneticPr fontId="1"/>
  </si>
  <si>
    <t>NW</t>
    <phoneticPr fontId="5"/>
  </si>
  <si>
    <t>国県等補助金</t>
    <rPh sb="0" eb="1">
      <t>クニ</t>
    </rPh>
    <rPh sb="1" eb="2">
      <t>ケン</t>
    </rPh>
    <rPh sb="2" eb="3">
      <t>トウ</t>
    </rPh>
    <rPh sb="3" eb="6">
      <t>ホジョキン</t>
    </rPh>
    <phoneticPr fontId="1"/>
  </si>
  <si>
    <t>10.国庫支出金</t>
    <phoneticPr fontId="5"/>
  </si>
  <si>
    <t>11.都道府県支出金</t>
    <rPh sb="3" eb="7">
      <t>トドウフケン</t>
    </rPh>
    <phoneticPr fontId="5"/>
  </si>
  <si>
    <t>資金売却収入</t>
    <rPh sb="0" eb="2">
      <t>シキン</t>
    </rPh>
    <rPh sb="2" eb="4">
      <t>バイキャク</t>
    </rPh>
    <rPh sb="4" eb="6">
      <t>シュウニュウ</t>
    </rPh>
    <phoneticPr fontId="1"/>
  </si>
  <si>
    <t>個別</t>
    <rPh sb="0" eb="2">
      <t>コベツ</t>
    </rPh>
    <phoneticPr fontId="1"/>
  </si>
  <si>
    <t xml:space="preserve">  　財産（不動産・物品）売払収入</t>
    <rPh sb="3" eb="5">
      <t>ザイサン</t>
    </rPh>
    <rPh sb="6" eb="9">
      <t>フドウサン</t>
    </rPh>
    <rPh sb="10" eb="12">
      <t>ブッピン</t>
    </rPh>
    <phoneticPr fontId="5"/>
  </si>
  <si>
    <t>棚卸資産</t>
    <rPh sb="0" eb="2">
      <t>タナオロシ</t>
    </rPh>
    <rPh sb="2" eb="4">
      <t>シサン</t>
    </rPh>
    <phoneticPr fontId="1"/>
  </si>
  <si>
    <t xml:space="preserve">  　生産物売払収入</t>
    <phoneticPr fontId="5"/>
  </si>
  <si>
    <t xml:space="preserve">  　基金繰入金　※1</t>
    <phoneticPr fontId="5"/>
  </si>
  <si>
    <t xml:space="preserve">  　貸付金元利収入　※2</t>
    <phoneticPr fontId="5"/>
  </si>
  <si>
    <t>基金取り崩し時</t>
    <phoneticPr fontId="1"/>
  </si>
  <si>
    <t>基金取り崩し収入</t>
    <rPh sb="0" eb="2">
      <t>キキン</t>
    </rPh>
    <rPh sb="2" eb="3">
      <t>ト</t>
    </rPh>
    <rPh sb="4" eb="5">
      <t>クズ</t>
    </rPh>
    <rPh sb="6" eb="8">
      <t>シュウニュウ</t>
    </rPh>
    <phoneticPr fontId="1"/>
  </si>
  <si>
    <t>財政調整基金</t>
    <rPh sb="0" eb="2">
      <t>ザイセイ</t>
    </rPh>
    <rPh sb="2" eb="4">
      <t>チョウセイ</t>
    </rPh>
    <rPh sb="4" eb="6">
      <t>キキン</t>
    </rPh>
    <phoneticPr fontId="1"/>
  </si>
  <si>
    <t>減債基金</t>
    <rPh sb="0" eb="2">
      <t>ゲンサイ</t>
    </rPh>
    <rPh sb="2" eb="4">
      <t>キキン</t>
    </rPh>
    <phoneticPr fontId="1"/>
  </si>
  <si>
    <t>ＢＳ</t>
    <phoneticPr fontId="1"/>
  </si>
  <si>
    <t>その他基金</t>
    <rPh sb="2" eb="3">
      <t>タ</t>
    </rPh>
    <rPh sb="3" eb="5">
      <t>キキン</t>
    </rPh>
    <phoneticPr fontId="1"/>
  </si>
  <si>
    <t>長期貸付金元本償還</t>
    <rPh sb="0" eb="2">
      <t>チョウキ</t>
    </rPh>
    <rPh sb="2" eb="4">
      <t>カシツケ</t>
    </rPh>
    <rPh sb="4" eb="5">
      <t>キン</t>
    </rPh>
    <rPh sb="5" eb="7">
      <t>ガンポン</t>
    </rPh>
    <rPh sb="7" eb="9">
      <t>ショウカン</t>
    </rPh>
    <phoneticPr fontId="1"/>
  </si>
  <si>
    <t>短期貸付金元本償還</t>
    <rPh sb="0" eb="2">
      <t>タンキ</t>
    </rPh>
    <rPh sb="2" eb="4">
      <t>カシツケ</t>
    </rPh>
    <rPh sb="4" eb="5">
      <t>キン</t>
    </rPh>
    <rPh sb="5" eb="7">
      <t>ガンポン</t>
    </rPh>
    <rPh sb="7" eb="9">
      <t>ショウカン</t>
    </rPh>
    <phoneticPr fontId="1"/>
  </si>
  <si>
    <t>利息分</t>
    <rPh sb="0" eb="2">
      <t>リソク</t>
    </rPh>
    <rPh sb="2" eb="3">
      <t>ブン</t>
    </rPh>
    <phoneticPr fontId="1"/>
  </si>
  <si>
    <t>貸付金元金回収収入</t>
    <rPh sb="0" eb="2">
      <t>カシツケ</t>
    </rPh>
    <rPh sb="2" eb="3">
      <t>キン</t>
    </rPh>
    <rPh sb="3" eb="5">
      <t>ガンキン</t>
    </rPh>
    <rPh sb="5" eb="7">
      <t>カイシュウ</t>
    </rPh>
    <rPh sb="7" eb="9">
      <t>シュウニュウ</t>
    </rPh>
    <phoneticPr fontId="1"/>
  </si>
  <si>
    <t>長期貸付金</t>
    <rPh sb="0" eb="2">
      <t>チョウキ</t>
    </rPh>
    <rPh sb="2" eb="4">
      <t>カシツケ</t>
    </rPh>
    <rPh sb="4" eb="5">
      <t>キン</t>
    </rPh>
    <phoneticPr fontId="1"/>
  </si>
  <si>
    <t>短期貸付金</t>
    <rPh sb="0" eb="2">
      <t>タンキ</t>
    </rPh>
    <rPh sb="2" eb="4">
      <t>カシツケ</t>
    </rPh>
    <rPh sb="4" eb="5">
      <t>キン</t>
    </rPh>
    <phoneticPr fontId="1"/>
  </si>
  <si>
    <t>その他経常収益</t>
    <rPh sb="2" eb="3">
      <t>タ</t>
    </rPh>
    <rPh sb="3" eb="5">
      <t>ケイジョウ</t>
    </rPh>
    <rPh sb="5" eb="7">
      <t>シュウエキ</t>
    </rPh>
    <phoneticPr fontId="1"/>
  </si>
  <si>
    <t>　　　　　市町村たばこ税</t>
    <phoneticPr fontId="1"/>
  </si>
  <si>
    <t>　　　　　都道府県交付金</t>
    <phoneticPr fontId="1"/>
  </si>
  <si>
    <t>数値根拠</t>
    <rPh sb="0" eb="2">
      <t>スウチ</t>
    </rPh>
    <rPh sb="2" eb="4">
      <t>コンキョ</t>
    </rPh>
    <phoneticPr fontId="1"/>
  </si>
  <si>
    <t>CF期末残高</t>
    <rPh sb="2" eb="4">
      <t>キマツ</t>
    </rPh>
    <rPh sb="4" eb="6">
      <t>ザンダカ</t>
    </rPh>
    <phoneticPr fontId="1"/>
  </si>
  <si>
    <t>1～3の合計</t>
    <rPh sb="4" eb="6">
      <t>ゴウケイ</t>
    </rPh>
    <phoneticPr fontId="1"/>
  </si>
  <si>
    <t>負債合計+純資産合計</t>
    <rPh sb="0" eb="2">
      <t>フサイ</t>
    </rPh>
    <rPh sb="2" eb="4">
      <t>ゴウケイ</t>
    </rPh>
    <rPh sb="5" eb="8">
      <t>ジュンシサン</t>
    </rPh>
    <rPh sb="8" eb="10">
      <t>ゴウケイ</t>
    </rPh>
    <phoneticPr fontId="1"/>
  </si>
  <si>
    <t>1、7の合計</t>
    <rPh sb="4" eb="6">
      <t>ゴウケイ</t>
    </rPh>
    <phoneticPr fontId="1"/>
  </si>
  <si>
    <t>　</t>
    <phoneticPr fontId="1"/>
  </si>
  <si>
    <t>固定資産台帳より</t>
    <rPh sb="0" eb="6">
      <t>コテイシサンダイチョウ</t>
    </rPh>
    <phoneticPr fontId="1"/>
  </si>
  <si>
    <t>BS徴収不能引当金</t>
    <rPh sb="2" eb="4">
      <t>チョウシュウ</t>
    </rPh>
    <rPh sb="4" eb="6">
      <t>フノウ</t>
    </rPh>
    <rPh sb="6" eb="8">
      <t>ヒキアテ</t>
    </rPh>
    <rPh sb="8" eb="9">
      <t>キン</t>
    </rPh>
    <phoneticPr fontId="1"/>
  </si>
  <si>
    <t>仕訳変換による合計　</t>
    <rPh sb="0" eb="2">
      <t>シワケ</t>
    </rPh>
    <rPh sb="2" eb="4">
      <t>ヘンカン</t>
    </rPh>
    <phoneticPr fontId="1"/>
  </si>
  <si>
    <t>23、24合計　</t>
    <phoneticPr fontId="1"/>
  </si>
  <si>
    <t>1-22の差額</t>
    <rPh sb="5" eb="7">
      <t>サガク</t>
    </rPh>
    <phoneticPr fontId="1"/>
  </si>
  <si>
    <t>27～31の合計</t>
    <rPh sb="6" eb="8">
      <t>ゴウケイ</t>
    </rPh>
    <phoneticPr fontId="1"/>
  </si>
  <si>
    <t>（25+26）-32</t>
    <phoneticPr fontId="1"/>
  </si>
  <si>
    <t>-PL純行政コスト</t>
    <rPh sb="3" eb="4">
      <t>ジュン</t>
    </rPh>
    <rPh sb="4" eb="6">
      <t>ギョウセイ</t>
    </rPh>
    <phoneticPr fontId="1"/>
  </si>
  <si>
    <t>科目</t>
    <rPh sb="0" eb="2">
      <t>カモク</t>
    </rPh>
    <phoneticPr fontId="1"/>
  </si>
  <si>
    <t>数値根拠</t>
    <rPh sb="0" eb="2">
      <t>スウチ</t>
    </rPh>
    <rPh sb="2" eb="4">
      <t>コンキョ</t>
    </rPh>
    <phoneticPr fontId="1"/>
  </si>
  <si>
    <t>4、5の合計</t>
    <rPh sb="4" eb="6">
      <t>ゴウケイ</t>
    </rPh>
    <phoneticPr fontId="1"/>
  </si>
  <si>
    <t>仕訳変換の合計-（H26　税収対象の款　収入未済額+
H27　税収対象の款　収入未済額）　</t>
    <rPh sb="0" eb="2">
      <t>シワケ</t>
    </rPh>
    <rPh sb="2" eb="4">
      <t>ヘンカン</t>
    </rPh>
    <rPh sb="5" eb="7">
      <t>ゴウケイ</t>
    </rPh>
    <rPh sb="13" eb="15">
      <t>ゼイシュウ</t>
    </rPh>
    <rPh sb="15" eb="17">
      <t>タイショウ</t>
    </rPh>
    <rPh sb="18" eb="19">
      <t>カン</t>
    </rPh>
    <rPh sb="20" eb="22">
      <t>シュウニュウ</t>
    </rPh>
    <rPh sb="22" eb="24">
      <t>ミサイ</t>
    </rPh>
    <rPh sb="24" eb="25">
      <t>ガク</t>
    </rPh>
    <rPh sb="31" eb="33">
      <t>ゼイシュウ</t>
    </rPh>
    <rPh sb="33" eb="35">
      <t>タイショウ</t>
    </rPh>
    <rPh sb="36" eb="37">
      <t>カン</t>
    </rPh>
    <rPh sb="38" eb="40">
      <t>シュウニュウ</t>
    </rPh>
    <rPh sb="40" eb="42">
      <t>ミサイ</t>
    </rPh>
    <rPh sb="42" eb="43">
      <t>ガク</t>
    </rPh>
    <phoneticPr fontId="1"/>
  </si>
  <si>
    <t>仕訳変換の合計</t>
    <rPh sb="0" eb="2">
      <t>シワケ</t>
    </rPh>
    <rPh sb="2" eb="4">
      <t>ヘンカン</t>
    </rPh>
    <rPh sb="5" eb="7">
      <t>ゴウケイ</t>
    </rPh>
    <phoneticPr fontId="1"/>
  </si>
  <si>
    <t>　</t>
    <phoneticPr fontId="1"/>
  </si>
  <si>
    <t>2、7の合計</t>
    <rPh sb="4" eb="6">
      <t>ゴウケイ</t>
    </rPh>
    <phoneticPr fontId="1"/>
  </si>
  <si>
    <t>3～6の合計</t>
    <rPh sb="4" eb="6">
      <t>ゴウケイ</t>
    </rPh>
    <phoneticPr fontId="1"/>
  </si>
  <si>
    <t>8～11の合計</t>
    <rPh sb="5" eb="7">
      <t>ゴウケイ</t>
    </rPh>
    <phoneticPr fontId="1"/>
  </si>
  <si>
    <t>13～16の合計</t>
    <rPh sb="6" eb="8">
      <t>ゴウケイ</t>
    </rPh>
    <phoneticPr fontId="1"/>
  </si>
  <si>
    <t>変換仕訳による合計</t>
    <rPh sb="0" eb="2">
      <t>ヘンカン</t>
    </rPh>
    <rPh sb="2" eb="4">
      <t>シワケ</t>
    </rPh>
    <rPh sb="7" eb="9">
      <t>ゴウケイ</t>
    </rPh>
    <phoneticPr fontId="1"/>
  </si>
  <si>
    <t>変換仕訳の合計-（決算統計　23表　国庫支出金+都道府県支出金）</t>
    <rPh sb="0" eb="2">
      <t>ヘンカン</t>
    </rPh>
    <rPh sb="2" eb="4">
      <t>シワケ</t>
    </rPh>
    <rPh sb="5" eb="7">
      <t>ゴウケイ</t>
    </rPh>
    <rPh sb="9" eb="11">
      <t>ケッサン</t>
    </rPh>
    <rPh sb="11" eb="13">
      <t>トウケイ</t>
    </rPh>
    <rPh sb="16" eb="17">
      <t>ヒョウ</t>
    </rPh>
    <rPh sb="18" eb="20">
      <t>コッコ</t>
    </rPh>
    <rPh sb="20" eb="23">
      <t>シシュツキン</t>
    </rPh>
    <rPh sb="24" eb="28">
      <t>トドウフケン</t>
    </rPh>
    <rPh sb="28" eb="31">
      <t>シシュツキン</t>
    </rPh>
    <phoneticPr fontId="1"/>
  </si>
  <si>
    <t>36、37の合計</t>
    <rPh sb="6" eb="8">
      <t>ゴウケイ</t>
    </rPh>
    <phoneticPr fontId="1"/>
  </si>
  <si>
    <t>39、40の合計</t>
    <rPh sb="6" eb="8">
      <t>ゴウケイ</t>
    </rPh>
    <phoneticPr fontId="1"/>
  </si>
  <si>
    <t>38-35の合計</t>
    <rPh sb="6" eb="8">
      <t>ゴウケイ</t>
    </rPh>
    <phoneticPr fontId="1"/>
  </si>
  <si>
    <t>42～44の合計</t>
    <rPh sb="6" eb="8">
      <t>ゴウケイ</t>
    </rPh>
    <phoneticPr fontId="1"/>
  </si>
  <si>
    <t>21、34、41の合計</t>
    <rPh sb="9" eb="11">
      <t>ゴウケイ</t>
    </rPh>
    <phoneticPr fontId="1"/>
  </si>
  <si>
    <t>決算統計　23表　国庫支出金+都道府県支出金</t>
    <phoneticPr fontId="1"/>
  </si>
  <si>
    <t>23～27の合計</t>
    <rPh sb="6" eb="8">
      <t>ゴウケイ</t>
    </rPh>
    <phoneticPr fontId="1"/>
  </si>
  <si>
    <t>29～33の合計</t>
    <rPh sb="6" eb="8">
      <t>ゴウケイ</t>
    </rPh>
    <phoneticPr fontId="1"/>
  </si>
  <si>
    <t>28-22の合計</t>
    <rPh sb="6" eb="8">
      <t>ゴウケイ</t>
    </rPh>
    <phoneticPr fontId="1"/>
  </si>
  <si>
    <t>仕訳変換による合計-H26　13款　収入未済額+H27　13款　収入未済額</t>
    <rPh sb="0" eb="2">
      <t>シワケ</t>
    </rPh>
    <rPh sb="2" eb="4">
      <t>ヘンカン</t>
    </rPh>
    <rPh sb="16" eb="17">
      <t>カン</t>
    </rPh>
    <rPh sb="18" eb="20">
      <t>シュウニュウ</t>
    </rPh>
    <rPh sb="20" eb="22">
      <t>ミサイ</t>
    </rPh>
    <rPh sb="22" eb="23">
      <t>ガク</t>
    </rPh>
    <rPh sb="30" eb="31">
      <t>カン</t>
    </rPh>
    <rPh sb="32" eb="34">
      <t>シュウニュウ</t>
    </rPh>
    <rPh sb="34" eb="36">
      <t>ミサイ</t>
    </rPh>
    <rPh sb="36" eb="37">
      <t>ガク</t>
    </rPh>
    <phoneticPr fontId="1"/>
  </si>
  <si>
    <t>計</t>
    <rPh sb="0" eb="1">
      <t>ケイ</t>
    </rPh>
    <phoneticPr fontId="1"/>
  </si>
  <si>
    <t>業務収入</t>
    <rPh sb="0" eb="2">
      <t>ギョウム</t>
    </rPh>
    <rPh sb="2" eb="4">
      <t>シュウニュウ</t>
    </rPh>
    <phoneticPr fontId="1"/>
  </si>
  <si>
    <t>業務支出</t>
    <rPh sb="0" eb="2">
      <t>ギョウム</t>
    </rPh>
    <rPh sb="2" eb="4">
      <t>シシュツ</t>
    </rPh>
    <phoneticPr fontId="1"/>
  </si>
  <si>
    <t>金額</t>
    <rPh sb="0" eb="2">
      <t>キンガク</t>
    </rPh>
    <phoneticPr fontId="1"/>
  </si>
  <si>
    <t>割合</t>
    <rPh sb="0" eb="2">
      <t>ワリアイ</t>
    </rPh>
    <phoneticPr fontId="1"/>
  </si>
  <si>
    <t>税収等収入</t>
    <phoneticPr fontId="1"/>
  </si>
  <si>
    <t>国県等補助金収入</t>
    <phoneticPr fontId="1"/>
  </si>
  <si>
    <t>その他の収入</t>
    <phoneticPr fontId="1"/>
  </si>
  <si>
    <t>使用料及び手数料収入</t>
    <phoneticPr fontId="1"/>
  </si>
  <si>
    <t>人件費支出</t>
    <phoneticPr fontId="1"/>
  </si>
  <si>
    <t xml:space="preserve"> 物件費等支出</t>
    <phoneticPr fontId="1"/>
  </si>
  <si>
    <t>支払利息支出</t>
    <phoneticPr fontId="1"/>
  </si>
  <si>
    <t>補助金等支出</t>
    <phoneticPr fontId="1"/>
  </si>
  <si>
    <t>社会保障給付支出</t>
    <phoneticPr fontId="1"/>
  </si>
  <si>
    <t>他会計への繰出支出</t>
    <phoneticPr fontId="1"/>
  </si>
  <si>
    <t>※1　基金繰入金</t>
    <rPh sb="3" eb="5">
      <t>キキン</t>
    </rPh>
    <rPh sb="5" eb="7">
      <t>クリイレ</t>
    </rPh>
    <rPh sb="7" eb="8">
      <t>キン</t>
    </rPh>
    <phoneticPr fontId="1"/>
  </si>
  <si>
    <t>※2　貸付金元利収入</t>
    <rPh sb="3" eb="5">
      <t>カシツケ</t>
    </rPh>
    <rPh sb="5" eb="6">
      <t>キン</t>
    </rPh>
    <rPh sb="6" eb="8">
      <t>ガンリ</t>
    </rPh>
    <rPh sb="8" eb="10">
      <t>シュウニュウ</t>
    </rPh>
    <phoneticPr fontId="1"/>
  </si>
  <si>
    <t xml:space="preserve"> </t>
    <phoneticPr fontId="1"/>
  </si>
  <si>
    <t xml:space="preserve"> </t>
    <phoneticPr fontId="1"/>
  </si>
  <si>
    <t xml:space="preserve"> </t>
    <phoneticPr fontId="1"/>
  </si>
  <si>
    <t>1、46の合計</t>
    <rPh sb="5" eb="7">
      <t>ゴウケイ</t>
    </rPh>
    <phoneticPr fontId="1"/>
  </si>
  <si>
    <t>その他の支出(移転費用）</t>
    <rPh sb="7" eb="9">
      <t>イテン</t>
    </rPh>
    <rPh sb="9" eb="11">
      <t>ヒヨウ</t>
    </rPh>
    <phoneticPr fontId="1"/>
  </si>
  <si>
    <t>その他の支出(業務費用）</t>
    <rPh sb="7" eb="9">
      <t>ギョウム</t>
    </rPh>
    <rPh sb="9" eb="11">
      <t>ヒヨウ</t>
    </rPh>
    <phoneticPr fontId="1"/>
  </si>
  <si>
    <t>借方（かりかた）</t>
    <rPh sb="0" eb="2">
      <t>カリカタ</t>
    </rPh>
    <phoneticPr fontId="1"/>
  </si>
  <si>
    <t>貸方（かしかた）</t>
    <rPh sb="0" eb="1">
      <t>カシ</t>
    </rPh>
    <rPh sb="1" eb="2">
      <t>カタ</t>
    </rPh>
    <phoneticPr fontId="1"/>
  </si>
  <si>
    <r>
      <rPr>
        <b/>
        <sz val="12"/>
        <color theme="1"/>
        <rFont val="ＭＳ Ｐゴシック"/>
        <family val="3"/>
        <charset val="128"/>
        <scheme val="minor"/>
      </rPr>
      <t>資　　産</t>
    </r>
    <r>
      <rPr>
        <sz val="12"/>
        <color theme="1"/>
        <rFont val="ＭＳ Ｐゴシック"/>
        <family val="2"/>
        <charset val="128"/>
        <scheme val="minor"/>
      </rPr>
      <t xml:space="preserve">
土地・建物・貸付金
現金・基金　等</t>
    </r>
    <rPh sb="0" eb="1">
      <t>シ</t>
    </rPh>
    <rPh sb="3" eb="4">
      <t>サン</t>
    </rPh>
    <rPh sb="5" eb="7">
      <t>トチ</t>
    </rPh>
    <rPh sb="8" eb="10">
      <t>タテモノ</t>
    </rPh>
    <rPh sb="11" eb="13">
      <t>カシツケ</t>
    </rPh>
    <rPh sb="13" eb="14">
      <t>キン</t>
    </rPh>
    <rPh sb="15" eb="17">
      <t>ゲンキン</t>
    </rPh>
    <rPh sb="18" eb="20">
      <t>キキン</t>
    </rPh>
    <rPh sb="21" eb="22">
      <t>トウ</t>
    </rPh>
    <phoneticPr fontId="1"/>
  </si>
  <si>
    <r>
      <rPr>
        <b/>
        <sz val="12"/>
        <color theme="1"/>
        <rFont val="ＭＳ Ｐゴシック"/>
        <family val="3"/>
        <charset val="128"/>
        <scheme val="minor"/>
      </rPr>
      <t>負債（将来負担）</t>
    </r>
    <r>
      <rPr>
        <sz val="12"/>
        <color theme="1"/>
        <rFont val="ＭＳ Ｐゴシック"/>
        <family val="2"/>
        <charset val="128"/>
        <scheme val="minor"/>
      </rPr>
      <t xml:space="preserve">
地方債、債務負担行為額
退職手当引当金　等</t>
    </r>
    <rPh sb="0" eb="2">
      <t>フサイ</t>
    </rPh>
    <rPh sb="3" eb="5">
      <t>ショウライ</t>
    </rPh>
    <rPh sb="5" eb="7">
      <t>フタン</t>
    </rPh>
    <rPh sb="9" eb="12">
      <t>チホウサイ</t>
    </rPh>
    <rPh sb="13" eb="15">
      <t>サイム</t>
    </rPh>
    <rPh sb="15" eb="17">
      <t>フタン</t>
    </rPh>
    <rPh sb="17" eb="19">
      <t>コウイ</t>
    </rPh>
    <rPh sb="19" eb="20">
      <t>ガク</t>
    </rPh>
    <rPh sb="21" eb="23">
      <t>タイショク</t>
    </rPh>
    <rPh sb="23" eb="25">
      <t>テアテ</t>
    </rPh>
    <rPh sb="25" eb="27">
      <t>ヒキアテ</t>
    </rPh>
    <rPh sb="27" eb="28">
      <t>キン</t>
    </rPh>
    <rPh sb="29" eb="30">
      <t>トウ</t>
    </rPh>
    <phoneticPr fontId="1"/>
  </si>
  <si>
    <r>
      <rPr>
        <b/>
        <sz val="12"/>
        <color theme="1"/>
        <rFont val="ＭＳ Ｐゴシック"/>
        <family val="3"/>
        <charset val="128"/>
        <scheme val="minor"/>
      </rPr>
      <t>純資産（これまでの世代負担）</t>
    </r>
    <r>
      <rPr>
        <sz val="12"/>
        <color theme="1"/>
        <rFont val="ＭＳ Ｐゴシック"/>
        <family val="2"/>
        <charset val="128"/>
        <scheme val="minor"/>
      </rPr>
      <t xml:space="preserve">
国庫支出金、道支出金
一般財源　等</t>
    </r>
    <rPh sb="0" eb="3">
      <t>ジュンシサン</t>
    </rPh>
    <rPh sb="9" eb="11">
      <t>セダイ</t>
    </rPh>
    <rPh sb="11" eb="13">
      <t>フタン</t>
    </rPh>
    <rPh sb="15" eb="17">
      <t>コッコ</t>
    </rPh>
    <rPh sb="17" eb="20">
      <t>シシュツキン</t>
    </rPh>
    <rPh sb="21" eb="22">
      <t>ドウ</t>
    </rPh>
    <rPh sb="22" eb="25">
      <t>シシュツキン</t>
    </rPh>
    <rPh sb="26" eb="28">
      <t>イッパン</t>
    </rPh>
    <rPh sb="28" eb="30">
      <t>ザイゲン</t>
    </rPh>
    <rPh sb="31" eb="32">
      <t>トウ</t>
    </rPh>
    <phoneticPr fontId="1"/>
  </si>
  <si>
    <t>指標一覧</t>
    <rPh sb="0" eb="2">
      <t>シヒョウ</t>
    </rPh>
    <rPh sb="2" eb="4">
      <t>イチラン</t>
    </rPh>
    <phoneticPr fontId="1"/>
  </si>
  <si>
    <t>会計：一般会計</t>
    <rPh sb="0" eb="2">
      <t>カイケイ</t>
    </rPh>
    <rPh sb="3" eb="5">
      <t>イッパン</t>
    </rPh>
    <rPh sb="5" eb="7">
      <t>カイケイ</t>
    </rPh>
    <phoneticPr fontId="1"/>
  </si>
  <si>
    <t>自治体名：○○町</t>
    <rPh sb="0" eb="3">
      <t>ジチタイ</t>
    </rPh>
    <rPh sb="3" eb="4">
      <t>メイ</t>
    </rPh>
    <rPh sb="7" eb="8">
      <t>チョウ</t>
    </rPh>
    <phoneticPr fontId="1"/>
  </si>
  <si>
    <t>指標</t>
    <rPh sb="0" eb="2">
      <t>シヒョウ</t>
    </rPh>
    <phoneticPr fontId="1"/>
  </si>
  <si>
    <t>平成２７年度</t>
    <rPh sb="0" eb="2">
      <t>ヘイセイ</t>
    </rPh>
    <rPh sb="4" eb="6">
      <t>ネンド</t>
    </rPh>
    <phoneticPr fontId="1"/>
  </si>
  <si>
    <t>平成２６年度</t>
    <rPh sb="0" eb="2">
      <t>ヘイセイ</t>
    </rPh>
    <rPh sb="4" eb="6">
      <t>ネンド</t>
    </rPh>
    <phoneticPr fontId="1"/>
  </si>
  <si>
    <t>資産形成度</t>
    <rPh sb="0" eb="2">
      <t>シサン</t>
    </rPh>
    <rPh sb="2" eb="4">
      <t>ケイセイ</t>
    </rPh>
    <rPh sb="4" eb="5">
      <t>ド</t>
    </rPh>
    <phoneticPr fontId="1"/>
  </si>
  <si>
    <t>住民一人当たり資産額</t>
    <rPh sb="0" eb="2">
      <t>ジュウミン</t>
    </rPh>
    <rPh sb="2" eb="4">
      <t>ヒトリ</t>
    </rPh>
    <rPh sb="4" eb="5">
      <t>ア</t>
    </rPh>
    <rPh sb="7" eb="10">
      <t>シサンガク</t>
    </rPh>
    <phoneticPr fontId="1"/>
  </si>
  <si>
    <t>歳入額対資産比率</t>
    <rPh sb="0" eb="2">
      <t>サイニュウ</t>
    </rPh>
    <rPh sb="2" eb="3">
      <t>ガク</t>
    </rPh>
    <rPh sb="3" eb="4">
      <t>タイ</t>
    </rPh>
    <rPh sb="4" eb="6">
      <t>シサン</t>
    </rPh>
    <rPh sb="6" eb="8">
      <t>ヒリツ</t>
    </rPh>
    <phoneticPr fontId="1"/>
  </si>
  <si>
    <t>資産老朽化比率</t>
    <rPh sb="0" eb="2">
      <t>シサン</t>
    </rPh>
    <rPh sb="2" eb="5">
      <t>ロウキュウカ</t>
    </rPh>
    <rPh sb="5" eb="7">
      <t>ヒリツ</t>
    </rPh>
    <phoneticPr fontId="1"/>
  </si>
  <si>
    <t>世代間公平性</t>
    <rPh sb="0" eb="2">
      <t>セダイ</t>
    </rPh>
    <rPh sb="2" eb="3">
      <t>カン</t>
    </rPh>
    <rPh sb="3" eb="5">
      <t>コウヘイ</t>
    </rPh>
    <rPh sb="5" eb="6">
      <t>セイ</t>
    </rPh>
    <phoneticPr fontId="1"/>
  </si>
  <si>
    <t>純資産比率</t>
    <rPh sb="0" eb="3">
      <t>ジュンシサン</t>
    </rPh>
    <rPh sb="3" eb="5">
      <t>ヒリツ</t>
    </rPh>
    <phoneticPr fontId="1"/>
  </si>
  <si>
    <t>社会資本等形成の世代間負担比率</t>
    <rPh sb="0" eb="2">
      <t>シャカイ</t>
    </rPh>
    <rPh sb="2" eb="4">
      <t>シホン</t>
    </rPh>
    <rPh sb="4" eb="5">
      <t>トウ</t>
    </rPh>
    <rPh sb="5" eb="7">
      <t>ケイセイ</t>
    </rPh>
    <rPh sb="8" eb="11">
      <t>セダイカン</t>
    </rPh>
    <rPh sb="11" eb="13">
      <t>フタン</t>
    </rPh>
    <rPh sb="13" eb="15">
      <t>ヒリツ</t>
    </rPh>
    <phoneticPr fontId="1"/>
  </si>
  <si>
    <t>（将来世代負担比率）</t>
    <rPh sb="1" eb="3">
      <t>ショウライ</t>
    </rPh>
    <rPh sb="3" eb="5">
      <t>セダイ</t>
    </rPh>
    <rPh sb="5" eb="7">
      <t>フタン</t>
    </rPh>
    <rPh sb="7" eb="9">
      <t>ヒリツ</t>
    </rPh>
    <phoneticPr fontId="1"/>
  </si>
  <si>
    <t>持続可能性</t>
    <rPh sb="0" eb="2">
      <t>ジゾク</t>
    </rPh>
    <rPh sb="2" eb="5">
      <t>カノウセイ</t>
    </rPh>
    <phoneticPr fontId="1"/>
  </si>
  <si>
    <t>住民一人当たり負債額</t>
    <rPh sb="0" eb="2">
      <t>ジュウミン</t>
    </rPh>
    <rPh sb="2" eb="4">
      <t>ヒトリ</t>
    </rPh>
    <rPh sb="4" eb="5">
      <t>ア</t>
    </rPh>
    <rPh sb="7" eb="9">
      <t>フサイ</t>
    </rPh>
    <rPh sb="9" eb="10">
      <t>ガク</t>
    </rPh>
    <phoneticPr fontId="1"/>
  </si>
  <si>
    <t>基礎的財政収支（プライマリーバランス）</t>
    <rPh sb="0" eb="3">
      <t>キソテキ</t>
    </rPh>
    <rPh sb="3" eb="5">
      <t>ザイセイ</t>
    </rPh>
    <rPh sb="5" eb="7">
      <t>シュウシ</t>
    </rPh>
    <phoneticPr fontId="1"/>
  </si>
  <si>
    <t>債務償還可能年数</t>
    <rPh sb="0" eb="2">
      <t>サイム</t>
    </rPh>
    <rPh sb="2" eb="4">
      <t>ショウカン</t>
    </rPh>
    <rPh sb="4" eb="6">
      <t>カノウ</t>
    </rPh>
    <rPh sb="6" eb="8">
      <t>ネンスウ</t>
    </rPh>
    <phoneticPr fontId="1"/>
  </si>
  <si>
    <t>効率性</t>
    <rPh sb="0" eb="3">
      <t>コウリツセイ</t>
    </rPh>
    <phoneticPr fontId="1"/>
  </si>
  <si>
    <t>住民一人あたり行政コスト</t>
    <rPh sb="0" eb="2">
      <t>ジュウミン</t>
    </rPh>
    <rPh sb="2" eb="4">
      <t>ヒトリ</t>
    </rPh>
    <rPh sb="7" eb="9">
      <t>ギョウセイ</t>
    </rPh>
    <phoneticPr fontId="1"/>
  </si>
  <si>
    <t>弾力性</t>
    <rPh sb="0" eb="3">
      <t>ダンリョクセイ</t>
    </rPh>
    <phoneticPr fontId="1"/>
  </si>
  <si>
    <t>行政コスト対税収等比率</t>
    <rPh sb="0" eb="2">
      <t>ギョウセイ</t>
    </rPh>
    <rPh sb="5" eb="6">
      <t>タイ</t>
    </rPh>
    <rPh sb="6" eb="8">
      <t>ゼイシュウ</t>
    </rPh>
    <rPh sb="8" eb="9">
      <t>トウ</t>
    </rPh>
    <rPh sb="9" eb="11">
      <t>ヒリツ</t>
    </rPh>
    <phoneticPr fontId="1"/>
  </si>
  <si>
    <t>経常収支比率（参考値）</t>
    <rPh sb="0" eb="2">
      <t>ケイジョウ</t>
    </rPh>
    <rPh sb="2" eb="4">
      <t>シュウシ</t>
    </rPh>
    <rPh sb="4" eb="6">
      <t>ヒリツ</t>
    </rPh>
    <rPh sb="7" eb="9">
      <t>サンコウ</t>
    </rPh>
    <rPh sb="9" eb="10">
      <t>チ</t>
    </rPh>
    <phoneticPr fontId="1"/>
  </si>
  <si>
    <t>自律性</t>
    <rPh sb="0" eb="3">
      <t>ジリツセイ</t>
    </rPh>
    <phoneticPr fontId="1"/>
  </si>
  <si>
    <t>受益者負担割合</t>
    <rPh sb="0" eb="3">
      <t>ジュエキシャ</t>
    </rPh>
    <rPh sb="3" eb="5">
      <t>フタン</t>
    </rPh>
    <rPh sb="5" eb="7">
      <t>ワリアイ</t>
    </rPh>
    <phoneticPr fontId="1"/>
  </si>
  <si>
    <t>財政力指数（参考値）</t>
    <rPh sb="0" eb="3">
      <t>ザイセイリョク</t>
    </rPh>
    <rPh sb="3" eb="5">
      <t>シスウ</t>
    </rPh>
    <rPh sb="6" eb="8">
      <t>サンコウ</t>
    </rPh>
    <rPh sb="8" eb="9">
      <t>チ</t>
    </rPh>
    <phoneticPr fontId="1"/>
  </si>
  <si>
    <t>（単位：千円）</t>
    <rPh sb="1" eb="3">
      <t>タンイ</t>
    </rPh>
    <rPh sb="4" eb="6">
      <t>センエン</t>
    </rPh>
    <phoneticPr fontId="1"/>
  </si>
  <si>
    <t>全体会計</t>
    <rPh sb="0" eb="2">
      <t>ゼンタイ</t>
    </rPh>
    <rPh sb="2" eb="4">
      <t>カイケイ</t>
    </rPh>
    <phoneticPr fontId="1"/>
  </si>
  <si>
    <t xml:space="preserve">      資金</t>
  </si>
  <si>
    <t xml:space="preserve">      歳計外現金</t>
  </si>
  <si>
    <t xml:space="preserve">  繰延資産</t>
  </si>
  <si>
    <t>53、54の合計</t>
    <rPh sb="6" eb="8">
      <t>ゴウケイ</t>
    </rPh>
    <phoneticPr fontId="1"/>
  </si>
  <si>
    <t>連結会計</t>
    <rPh sb="0" eb="2">
      <t>レンケツ</t>
    </rPh>
    <rPh sb="2" eb="4">
      <t>カイケイ</t>
    </rPh>
    <phoneticPr fontId="1"/>
  </si>
  <si>
    <t>6～13の合計</t>
    <rPh sb="5" eb="7">
      <t>ゴウケイ</t>
    </rPh>
    <phoneticPr fontId="1"/>
  </si>
  <si>
    <t>3、19、28、29の合計</t>
    <rPh sb="11" eb="13">
      <t>ゴウケイ</t>
    </rPh>
    <phoneticPr fontId="1"/>
  </si>
  <si>
    <t>4～7の合計</t>
    <rPh sb="4" eb="6">
      <t>ゴウケイ</t>
    </rPh>
    <phoneticPr fontId="1"/>
  </si>
  <si>
    <t>2+3の合計</t>
    <rPh sb="4" eb="6">
      <t>ゴウケイ</t>
    </rPh>
    <phoneticPr fontId="1"/>
  </si>
  <si>
    <t>1+14の合計</t>
    <rPh sb="5" eb="7">
      <t>ゴウケイ</t>
    </rPh>
    <phoneticPr fontId="1"/>
  </si>
  <si>
    <t>比例連結割合変更に伴う差額</t>
    <phoneticPr fontId="1"/>
  </si>
  <si>
    <t>前年度CF資金残高</t>
    <rPh sb="0" eb="3">
      <t>ゼンネンド</t>
    </rPh>
    <rPh sb="5" eb="7">
      <t>シキン</t>
    </rPh>
    <rPh sb="7" eb="9">
      <t>ザンダカ</t>
    </rPh>
    <phoneticPr fontId="1"/>
  </si>
  <si>
    <t>前年度末純資産残高</t>
    <rPh sb="0" eb="3">
      <t>ゼンネンド</t>
    </rPh>
    <rPh sb="3" eb="4">
      <t>マツ</t>
    </rPh>
    <rPh sb="4" eb="7">
      <t>ジュンシサン</t>
    </rPh>
    <rPh sb="7" eb="9">
      <t>ザンダカ</t>
    </rPh>
    <phoneticPr fontId="1"/>
  </si>
  <si>
    <t>財務書類作成必要情報より</t>
    <rPh sb="0" eb="2">
      <t>ザイム</t>
    </rPh>
    <rPh sb="2" eb="4">
      <t>ショルイ</t>
    </rPh>
    <rPh sb="4" eb="6">
      <t>サクセイ</t>
    </rPh>
    <rPh sb="6" eb="8">
      <t>ヒツヨウ</t>
    </rPh>
    <rPh sb="8" eb="10">
      <t>ジョウホウ</t>
    </rPh>
    <phoneticPr fontId="1"/>
  </si>
  <si>
    <t>35,36以外の投資及び出資金</t>
    <rPh sb="5" eb="7">
      <t>イガイ</t>
    </rPh>
    <rPh sb="8" eb="10">
      <t>トウシ</t>
    </rPh>
    <rPh sb="10" eb="11">
      <t>オヨ</t>
    </rPh>
    <rPh sb="12" eb="15">
      <t>シュッシキン</t>
    </rPh>
    <phoneticPr fontId="1"/>
  </si>
  <si>
    <t>収入未済額のうち貸付金元利収入</t>
    <phoneticPr fontId="1"/>
  </si>
  <si>
    <t>決算書　11款　災害復旧費</t>
    <rPh sb="0" eb="2">
      <t>ケッサン</t>
    </rPh>
    <rPh sb="2" eb="3">
      <t>ショ</t>
    </rPh>
    <rPh sb="6" eb="7">
      <t>カン</t>
    </rPh>
    <rPh sb="8" eb="10">
      <t>サイガイ</t>
    </rPh>
    <rPh sb="10" eb="12">
      <t>フッキュウ</t>
    </rPh>
    <rPh sb="12" eb="13">
      <t>ヒ</t>
    </rPh>
    <phoneticPr fontId="1"/>
  </si>
  <si>
    <t>上記以外、臨時支出</t>
    <rPh sb="0" eb="2">
      <t>ジョウキ</t>
    </rPh>
    <rPh sb="2" eb="4">
      <t>イガイ</t>
    </rPh>
    <rPh sb="5" eb="7">
      <t>リンジ</t>
    </rPh>
    <rPh sb="7" eb="9">
      <t>シシュツ</t>
    </rPh>
    <phoneticPr fontId="1"/>
  </si>
  <si>
    <t>決算書　特別利益合計</t>
    <rPh sb="0" eb="2">
      <t>ケッサン</t>
    </rPh>
    <rPh sb="2" eb="3">
      <t>ショ</t>
    </rPh>
    <rPh sb="4" eb="6">
      <t>トクベツ</t>
    </rPh>
    <rPh sb="6" eb="8">
      <t>リエキ</t>
    </rPh>
    <rPh sb="8" eb="10">
      <t>ゴウケイ</t>
    </rPh>
    <phoneticPr fontId="1"/>
  </si>
  <si>
    <t>減債基金以外の基金合計</t>
    <rPh sb="0" eb="2">
      <t>ゲンサイ</t>
    </rPh>
    <rPh sb="2" eb="4">
      <t>キキン</t>
    </rPh>
    <rPh sb="4" eb="6">
      <t>イガイ</t>
    </rPh>
    <rPh sb="7" eb="9">
      <t>キキン</t>
    </rPh>
    <rPh sb="9" eb="11">
      <t>ゴウケイ</t>
    </rPh>
    <phoneticPr fontId="1"/>
  </si>
  <si>
    <t>決算書　貯蔵品合計</t>
    <rPh sb="0" eb="2">
      <t>ケッサン</t>
    </rPh>
    <rPh sb="2" eb="3">
      <t>ショ</t>
    </rPh>
    <rPh sb="4" eb="6">
      <t>チョゾウ</t>
    </rPh>
    <rPh sb="6" eb="7">
      <t>ヒン</t>
    </rPh>
    <rPh sb="7" eb="9">
      <t>ゴウケイ</t>
    </rPh>
    <phoneticPr fontId="1"/>
  </si>
  <si>
    <t>収入未済額合計額</t>
    <rPh sb="0" eb="2">
      <t>シュウニュウ</t>
    </rPh>
    <rPh sb="2" eb="4">
      <t>ミサイ</t>
    </rPh>
    <rPh sb="4" eb="5">
      <t>ガク</t>
    </rPh>
    <rPh sb="5" eb="7">
      <t>ゴウケイ</t>
    </rPh>
    <rPh sb="7" eb="8">
      <t>ガク</t>
    </rPh>
    <phoneticPr fontId="1"/>
  </si>
  <si>
    <t>（不能欠損／収入未済額）=不能欠損率の3ヵ年平均×H27収入未済額</t>
    <rPh sb="1" eb="5">
      <t>フノウケッソン</t>
    </rPh>
    <rPh sb="6" eb="8">
      <t>シュウニュウ</t>
    </rPh>
    <rPh sb="8" eb="10">
      <t>ミサイ</t>
    </rPh>
    <rPh sb="10" eb="11">
      <t>ガク</t>
    </rPh>
    <rPh sb="13" eb="15">
      <t>フノウ</t>
    </rPh>
    <rPh sb="15" eb="17">
      <t>ケッソン</t>
    </rPh>
    <rPh sb="17" eb="18">
      <t>リツ</t>
    </rPh>
    <rPh sb="21" eb="22">
      <t>ネン</t>
    </rPh>
    <rPh sb="22" eb="24">
      <t>ヘイキン</t>
    </rPh>
    <rPh sb="28" eb="30">
      <t>シュウニュウ</t>
    </rPh>
    <rPh sb="30" eb="32">
      <t>ミサイ</t>
    </rPh>
    <rPh sb="32" eb="33">
      <t>ガク</t>
    </rPh>
    <phoneticPr fontId="1"/>
  </si>
  <si>
    <t>48,49の合計</t>
    <rPh sb="6" eb="8">
      <t>ゴウケイ</t>
    </rPh>
    <phoneticPr fontId="1"/>
  </si>
  <si>
    <t>H27年度末地方債残高-H28地方債償還予定額</t>
    <rPh sb="3" eb="5">
      <t>ネンド</t>
    </rPh>
    <rPh sb="5" eb="6">
      <t>マツ</t>
    </rPh>
    <rPh sb="6" eb="9">
      <t>チホウサイ</t>
    </rPh>
    <rPh sb="9" eb="11">
      <t>ザンダカ</t>
    </rPh>
    <rPh sb="15" eb="17">
      <t>チホウ</t>
    </rPh>
    <rPh sb="17" eb="18">
      <t>サイ</t>
    </rPh>
    <rPh sb="18" eb="20">
      <t>ショウカン</t>
    </rPh>
    <rPh sb="20" eb="22">
      <t>ヨテイ</t>
    </rPh>
    <rPh sb="22" eb="23">
      <t>ガク</t>
    </rPh>
    <phoneticPr fontId="1"/>
  </si>
  <si>
    <t>該当なし</t>
    <rPh sb="0" eb="2">
      <t>ガイトウ</t>
    </rPh>
    <phoneticPr fontId="1"/>
  </si>
  <si>
    <t>固定資産売却損</t>
    <rPh sb="0" eb="2">
      <t>コテイ</t>
    </rPh>
    <rPh sb="2" eb="4">
      <t>シサン</t>
    </rPh>
    <rPh sb="4" eb="6">
      <t>バイキャク</t>
    </rPh>
    <rPh sb="6" eb="7">
      <t>ソン</t>
    </rPh>
    <phoneticPr fontId="1"/>
  </si>
  <si>
    <t>9～12の合計　　</t>
    <rPh sb="5" eb="7">
      <t>ゴウケイ</t>
    </rPh>
    <phoneticPr fontId="1"/>
  </si>
  <si>
    <t>14～16の合計</t>
    <rPh sb="6" eb="8">
      <t>ゴウケイ</t>
    </rPh>
    <phoneticPr fontId="1"/>
  </si>
  <si>
    <t>18～21の合計</t>
    <rPh sb="6" eb="8">
      <t>ゴウケイ</t>
    </rPh>
    <phoneticPr fontId="1"/>
  </si>
  <si>
    <t>　　  資金</t>
    <rPh sb="4" eb="6">
      <t>シキン</t>
    </rPh>
    <phoneticPr fontId="1"/>
  </si>
  <si>
    <t>　　  歳計外現金</t>
    <rPh sb="4" eb="6">
      <t>サイケイ</t>
    </rPh>
    <rPh sb="6" eb="7">
      <t>ガイ</t>
    </rPh>
    <rPh sb="7" eb="9">
      <t>ゲンキン</t>
    </rPh>
    <phoneticPr fontId="1"/>
  </si>
  <si>
    <t>47、50～52、55、57の合計</t>
    <rPh sb="15" eb="17">
      <t>ゴウケイ</t>
    </rPh>
    <phoneticPr fontId="1"/>
  </si>
  <si>
    <t>財務書類作成必要情報より（備荒資金組合出資金以外合計）</t>
    <rPh sb="0" eb="2">
      <t>ザイム</t>
    </rPh>
    <rPh sb="2" eb="4">
      <t>ショルイ</t>
    </rPh>
    <rPh sb="4" eb="6">
      <t>サクセイ</t>
    </rPh>
    <rPh sb="6" eb="8">
      <t>ヒツヨウ</t>
    </rPh>
    <rPh sb="8" eb="10">
      <t>ジョウホウ</t>
    </rPh>
    <rPh sb="13" eb="15">
      <t>ビコウ</t>
    </rPh>
    <rPh sb="15" eb="17">
      <t>シキン</t>
    </rPh>
    <rPh sb="17" eb="19">
      <t>クミアイ</t>
    </rPh>
    <rPh sb="19" eb="22">
      <t>シュッシキン</t>
    </rPh>
    <rPh sb="22" eb="24">
      <t>イガイ</t>
    </rPh>
    <rPh sb="24" eb="26">
      <t>ゴウケイ</t>
    </rPh>
    <phoneticPr fontId="1"/>
  </si>
  <si>
    <t>前年度末歳計外現金残高</t>
  </si>
  <si>
    <t>本年度歳計外現金増減額</t>
  </si>
  <si>
    <t>本年度末歳計外現金残高</t>
  </si>
  <si>
    <t>本年度末現金預金残高</t>
  </si>
  <si>
    <t>決算書　老健・病院
BS　修繕引当金+その他固定負債+長期前受け金　合計</t>
    <rPh sb="0" eb="2">
      <t>ケッサン</t>
    </rPh>
    <rPh sb="2" eb="3">
      <t>ショ</t>
    </rPh>
    <rPh sb="4" eb="6">
      <t>ロウケン</t>
    </rPh>
    <rPh sb="7" eb="9">
      <t>ビョウイン</t>
    </rPh>
    <rPh sb="13" eb="15">
      <t>シュウゼン</t>
    </rPh>
    <rPh sb="15" eb="17">
      <t>ヒキアテ</t>
    </rPh>
    <rPh sb="17" eb="18">
      <t>キン</t>
    </rPh>
    <rPh sb="21" eb="22">
      <t>タ</t>
    </rPh>
    <rPh sb="22" eb="24">
      <t>コテイ</t>
    </rPh>
    <rPh sb="24" eb="26">
      <t>フサイ</t>
    </rPh>
    <rPh sb="27" eb="29">
      <t>チョウキ</t>
    </rPh>
    <rPh sb="29" eb="31">
      <t>マエウ</t>
    </rPh>
    <rPh sb="32" eb="33">
      <t>キン</t>
    </rPh>
    <rPh sb="34" eb="36">
      <t>ゴウケイ</t>
    </rPh>
    <phoneticPr fontId="1"/>
  </si>
  <si>
    <t>決算書　老健・病院　BS　未払金</t>
    <rPh sb="0" eb="2">
      <t>ケッサン</t>
    </rPh>
    <rPh sb="2" eb="3">
      <t>ショ</t>
    </rPh>
    <rPh sb="13" eb="16">
      <t>ミバライキン</t>
    </rPh>
    <phoneticPr fontId="1"/>
  </si>
  <si>
    <t>決算書　老健・病院　BS　預り金</t>
    <rPh sb="0" eb="3">
      <t>ケッサンショ</t>
    </rPh>
    <rPh sb="13" eb="14">
      <t>アズ</t>
    </rPh>
    <rPh sb="15" eb="16">
      <t>キン</t>
    </rPh>
    <phoneticPr fontId="1"/>
  </si>
  <si>
    <t>決算書　前払費用・前払金・その他流動負債　合計</t>
    <rPh sb="0" eb="2">
      <t>ケッサン</t>
    </rPh>
    <rPh sb="2" eb="3">
      <t>ショ</t>
    </rPh>
    <rPh sb="4" eb="6">
      <t>マエバラ</t>
    </rPh>
    <rPh sb="6" eb="8">
      <t>ヒヨウ</t>
    </rPh>
    <rPh sb="9" eb="11">
      <t>マエバラ</t>
    </rPh>
    <rPh sb="11" eb="12">
      <t>キン</t>
    </rPh>
    <rPh sb="15" eb="16">
      <t>タ</t>
    </rPh>
    <rPh sb="16" eb="18">
      <t>リュウドウ</t>
    </rPh>
    <rPh sb="18" eb="20">
      <t>フサイ</t>
    </rPh>
    <rPh sb="21" eb="23">
      <t>ゴウケイ</t>
    </rPh>
    <phoneticPr fontId="1"/>
  </si>
  <si>
    <t>H28年度末退職引当の額</t>
    <rPh sb="3" eb="5">
      <t>ネンド</t>
    </rPh>
    <rPh sb="5" eb="6">
      <t>マツ</t>
    </rPh>
    <rPh sb="6" eb="8">
      <t>タイショク</t>
    </rPh>
    <rPh sb="8" eb="10">
      <t>ヒキアテ</t>
    </rPh>
    <rPh sb="11" eb="12">
      <t>ガク</t>
    </rPh>
    <phoneticPr fontId="1"/>
  </si>
  <si>
    <t>減価償却累計額</t>
    <rPh sb="0" eb="2">
      <t>ゲンカ</t>
    </rPh>
    <rPh sb="2" eb="4">
      <t>ショウキャク</t>
    </rPh>
    <rPh sb="4" eb="7">
      <t>ルイケイガク</t>
    </rPh>
    <phoneticPr fontId="1"/>
  </si>
  <si>
    <t>地方債残高</t>
    <rPh sb="0" eb="3">
      <t>チホウサイ</t>
    </rPh>
    <rPh sb="3" eb="5">
      <t>ザンダカ</t>
    </rPh>
    <phoneticPr fontId="1"/>
  </si>
  <si>
    <t>償却資産取得価額合計</t>
    <rPh sb="0" eb="2">
      <t>ショウキャク</t>
    </rPh>
    <rPh sb="2" eb="4">
      <t>シサン</t>
    </rPh>
    <rPh sb="4" eb="6">
      <t>シュトク</t>
    </rPh>
    <rPh sb="6" eb="8">
      <t>カガク</t>
    </rPh>
    <rPh sb="8" eb="10">
      <t>ゴウケイ</t>
    </rPh>
    <phoneticPr fontId="1"/>
  </si>
  <si>
    <t>一般会計等</t>
    <rPh sb="0" eb="2">
      <t>イッパン</t>
    </rPh>
    <rPh sb="2" eb="4">
      <t>カイケイ</t>
    </rPh>
    <rPh sb="4" eb="5">
      <t>トウ</t>
    </rPh>
    <phoneticPr fontId="1"/>
  </si>
  <si>
    <t>合計</t>
    <rPh sb="0" eb="2">
      <t>ゴウケイ</t>
    </rPh>
    <phoneticPr fontId="1"/>
  </si>
  <si>
    <t>物品</t>
    <rPh sb="0" eb="2">
      <t>ブッピン</t>
    </rPh>
    <phoneticPr fontId="1"/>
  </si>
  <si>
    <t xml:space="preserve">        建物</t>
    <phoneticPr fontId="1"/>
  </si>
  <si>
    <t>人口</t>
    <rPh sb="0" eb="2">
      <t>ジンコウ</t>
    </rPh>
    <phoneticPr fontId="1"/>
  </si>
  <si>
    <t>区分</t>
    <rPh sb="0" eb="2">
      <t>クブン</t>
    </rPh>
    <phoneticPr fontId="1"/>
  </si>
  <si>
    <t>将来負担比率</t>
    <rPh sb="0" eb="2">
      <t>ショウライ</t>
    </rPh>
    <rPh sb="2" eb="4">
      <t>フタン</t>
    </rPh>
    <rPh sb="4" eb="6">
      <t>ヒリツ</t>
    </rPh>
    <phoneticPr fontId="1"/>
  </si>
  <si>
    <t>生活インフラ・国土保全</t>
    <rPh sb="0" eb="2">
      <t>セイカツ</t>
    </rPh>
    <rPh sb="7" eb="9">
      <t>コクド</t>
    </rPh>
    <rPh sb="9" eb="11">
      <t>ホゼン</t>
    </rPh>
    <phoneticPr fontId="1"/>
  </si>
  <si>
    <t>教育</t>
    <rPh sb="0" eb="2">
      <t>キョウイク</t>
    </rPh>
    <phoneticPr fontId="1"/>
  </si>
  <si>
    <t>福祉</t>
    <rPh sb="0" eb="2">
      <t>フクシ</t>
    </rPh>
    <phoneticPr fontId="1"/>
  </si>
  <si>
    <t>環境衛生</t>
    <rPh sb="0" eb="2">
      <t>カンキョウ</t>
    </rPh>
    <rPh sb="2" eb="4">
      <t>エイセイ</t>
    </rPh>
    <phoneticPr fontId="1"/>
  </si>
  <si>
    <t>産業振興</t>
    <rPh sb="0" eb="2">
      <t>サンギョウ</t>
    </rPh>
    <rPh sb="2" eb="4">
      <t>シンコウ</t>
    </rPh>
    <phoneticPr fontId="1"/>
  </si>
  <si>
    <t>消防</t>
    <rPh sb="0" eb="2">
      <t>ショウボウ</t>
    </rPh>
    <phoneticPr fontId="1"/>
  </si>
  <si>
    <t>取得価額等</t>
    <rPh sb="0" eb="2">
      <t>シュトク</t>
    </rPh>
    <rPh sb="2" eb="4">
      <t>カガク</t>
    </rPh>
    <rPh sb="4" eb="5">
      <t>トウ</t>
    </rPh>
    <phoneticPr fontId="1"/>
  </si>
  <si>
    <t>千円</t>
    <rPh sb="0" eb="2">
      <t>センエン</t>
    </rPh>
    <phoneticPr fontId="1"/>
  </si>
  <si>
    <t>減価償却累計額</t>
    <rPh sb="0" eb="2">
      <t>ゲンカ</t>
    </rPh>
    <rPh sb="2" eb="4">
      <t>ショウキャク</t>
    </rPh>
    <rPh sb="4" eb="6">
      <t>ルイケイ</t>
    </rPh>
    <rPh sb="6" eb="7">
      <t>ガク</t>
    </rPh>
    <phoneticPr fontId="1"/>
  </si>
  <si>
    <t>事業用資産</t>
    <rPh sb="0" eb="3">
      <t>ジギョウヨウ</t>
    </rPh>
    <rPh sb="3" eb="5">
      <t>シサン</t>
    </rPh>
    <phoneticPr fontId="1"/>
  </si>
  <si>
    <t>インフラ資産</t>
    <rPh sb="4" eb="6">
      <t>シサン</t>
    </rPh>
    <phoneticPr fontId="1"/>
  </si>
  <si>
    <t>人件費</t>
    <rPh sb="0" eb="3">
      <t>ジンケンヒ</t>
    </rPh>
    <phoneticPr fontId="1"/>
  </si>
  <si>
    <t>物件費等</t>
    <rPh sb="0" eb="3">
      <t>ブッケンヒ</t>
    </rPh>
    <rPh sb="3" eb="4">
      <t>トウ</t>
    </rPh>
    <phoneticPr fontId="1"/>
  </si>
  <si>
    <t>移転費用</t>
    <rPh sb="0" eb="2">
      <t>イテン</t>
    </rPh>
    <rPh sb="2" eb="4">
      <t>ヒヨウ</t>
    </rPh>
    <phoneticPr fontId="1"/>
  </si>
  <si>
    <t>臨時損失</t>
    <rPh sb="0" eb="2">
      <t>リンジ</t>
    </rPh>
    <rPh sb="2" eb="4">
      <t>ソンシツ</t>
    </rPh>
    <phoneticPr fontId="1"/>
  </si>
  <si>
    <t>平成27年</t>
    <rPh sb="0" eb="2">
      <t>ヘイセイ</t>
    </rPh>
    <rPh sb="4" eb="5">
      <t>ネン</t>
    </rPh>
    <phoneticPr fontId="1"/>
  </si>
  <si>
    <t>平成22年</t>
    <rPh sb="0" eb="2">
      <t>ヘイセイ</t>
    </rPh>
    <rPh sb="4" eb="5">
      <t>ネン</t>
    </rPh>
    <phoneticPr fontId="1"/>
  </si>
  <si>
    <t>平成17年</t>
    <rPh sb="0" eb="2">
      <t>ヘイセイ</t>
    </rPh>
    <rPh sb="4" eb="5">
      <t>ネン</t>
    </rPh>
    <phoneticPr fontId="1"/>
  </si>
  <si>
    <t>平成12年</t>
    <rPh sb="0" eb="2">
      <t>ヘイセイ</t>
    </rPh>
    <rPh sb="4" eb="5">
      <t>ネン</t>
    </rPh>
    <phoneticPr fontId="1"/>
  </si>
  <si>
    <t>平成7年</t>
    <rPh sb="0" eb="2">
      <t>ヘイセイ</t>
    </rPh>
    <rPh sb="3" eb="4">
      <t>ネン</t>
    </rPh>
    <phoneticPr fontId="1"/>
  </si>
  <si>
    <t>平成2年</t>
    <rPh sb="0" eb="2">
      <t>ヘイセイ</t>
    </rPh>
    <rPh sb="3" eb="4">
      <t>ネン</t>
    </rPh>
    <phoneticPr fontId="1"/>
  </si>
  <si>
    <t>第１次産業</t>
    <rPh sb="0" eb="1">
      <t>ダイ</t>
    </rPh>
    <rPh sb="1" eb="3">
      <t>イチジ</t>
    </rPh>
    <rPh sb="3" eb="5">
      <t>サンギョウ</t>
    </rPh>
    <phoneticPr fontId="1"/>
  </si>
  <si>
    <t>第２次産業</t>
    <rPh sb="0" eb="1">
      <t>ダイ</t>
    </rPh>
    <rPh sb="3" eb="5">
      <t>サンギョウ</t>
    </rPh>
    <phoneticPr fontId="1"/>
  </si>
  <si>
    <t>第３次産業</t>
    <rPh sb="0" eb="1">
      <t>ダイ</t>
    </rPh>
    <rPh sb="3" eb="5">
      <t>サンギョウ</t>
    </rPh>
    <phoneticPr fontId="1"/>
  </si>
  <si>
    <t>分類不能</t>
    <rPh sb="0" eb="2">
      <t>ブンルイ</t>
    </rPh>
    <rPh sb="2" eb="4">
      <t>フノウ</t>
    </rPh>
    <phoneticPr fontId="1"/>
  </si>
  <si>
    <t>指標名</t>
    <rPh sb="0" eb="2">
      <t>シヒョウ</t>
    </rPh>
    <rPh sb="2" eb="3">
      <t>メイ</t>
    </rPh>
    <phoneticPr fontId="1"/>
  </si>
  <si>
    <t>事業資産</t>
    <rPh sb="0" eb="2">
      <t>ジギョウ</t>
    </rPh>
    <rPh sb="2" eb="4">
      <t>シサン</t>
    </rPh>
    <phoneticPr fontId="1"/>
  </si>
  <si>
    <t>早期健全化基準</t>
    <rPh sb="0" eb="2">
      <t>ソウキ</t>
    </rPh>
    <rPh sb="2" eb="5">
      <t>ケンゼンカ</t>
    </rPh>
    <rPh sb="5" eb="7">
      <t>キジュン</t>
    </rPh>
    <phoneticPr fontId="1"/>
  </si>
  <si>
    <t>実質赤字比率</t>
    <rPh sb="0" eb="2">
      <t>ジッシツ</t>
    </rPh>
    <rPh sb="2" eb="4">
      <t>アカジ</t>
    </rPh>
    <rPh sb="4" eb="6">
      <t>ヒリツ</t>
    </rPh>
    <phoneticPr fontId="1"/>
  </si>
  <si>
    <t>連結実質赤字比率</t>
    <rPh sb="0" eb="2">
      <t>レンケツ</t>
    </rPh>
    <rPh sb="2" eb="4">
      <t>ジッシツ</t>
    </rPh>
    <rPh sb="4" eb="6">
      <t>アカジ</t>
    </rPh>
    <rPh sb="6" eb="8">
      <t>ヒリツ</t>
    </rPh>
    <phoneticPr fontId="1"/>
  </si>
  <si>
    <t>①1人当たり資産額</t>
    <rPh sb="1" eb="3">
      <t>ヒトリ</t>
    </rPh>
    <rPh sb="3" eb="4">
      <t>ア</t>
    </rPh>
    <rPh sb="6" eb="8">
      <t>シサン</t>
    </rPh>
    <rPh sb="8" eb="9">
      <t>ガク</t>
    </rPh>
    <phoneticPr fontId="1"/>
  </si>
  <si>
    <t>（単位：千円、1人当たりは万円）</t>
    <rPh sb="1" eb="3">
      <t>タンイ</t>
    </rPh>
    <rPh sb="4" eb="6">
      <t>センエン</t>
    </rPh>
    <rPh sb="7" eb="9">
      <t>ヒトリ</t>
    </rPh>
    <rPh sb="9" eb="10">
      <t>ア</t>
    </rPh>
    <rPh sb="13" eb="15">
      <t>マンエン</t>
    </rPh>
    <phoneticPr fontId="1"/>
  </si>
  <si>
    <t>Ｈ27</t>
    <phoneticPr fontId="1"/>
  </si>
  <si>
    <t>Ｈ28</t>
    <phoneticPr fontId="1"/>
  </si>
  <si>
    <t>増減</t>
    <rPh sb="0" eb="2">
      <t>ゾウゲン</t>
    </rPh>
    <phoneticPr fontId="1"/>
  </si>
  <si>
    <t>１～２万人
平均値</t>
    <rPh sb="3" eb="5">
      <t>マンニン</t>
    </rPh>
    <rPh sb="6" eb="9">
      <t>ヘイキンチ</t>
    </rPh>
    <phoneticPr fontId="1"/>
  </si>
  <si>
    <t>資産額</t>
    <rPh sb="0" eb="2">
      <t>シサン</t>
    </rPh>
    <rPh sb="2" eb="3">
      <t>ガク</t>
    </rPh>
    <phoneticPr fontId="1"/>
  </si>
  <si>
    <t>住民1人当たり</t>
    <rPh sb="0" eb="2">
      <t>ジュウミン</t>
    </rPh>
    <rPh sb="3" eb="4">
      <t>ニン</t>
    </rPh>
    <rPh sb="4" eb="5">
      <t>ア</t>
    </rPh>
    <phoneticPr fontId="1"/>
  </si>
  <si>
    <t>無形固定資産</t>
    <rPh sb="0" eb="2">
      <t>ムケイ</t>
    </rPh>
    <rPh sb="2" eb="4">
      <t>コテイ</t>
    </rPh>
    <rPh sb="4" eb="6">
      <t>シサン</t>
    </rPh>
    <phoneticPr fontId="1"/>
  </si>
  <si>
    <t>投資その他の資産</t>
    <rPh sb="0" eb="2">
      <t>トウシ</t>
    </rPh>
    <rPh sb="4" eb="5">
      <t>タ</t>
    </rPh>
    <rPh sb="6" eb="8">
      <t>シサン</t>
    </rPh>
    <phoneticPr fontId="1"/>
  </si>
  <si>
    <t>資産合計</t>
    <rPh sb="0" eb="2">
      <t>シサン</t>
    </rPh>
    <rPh sb="2" eb="4">
      <t>ゴウケイ</t>
    </rPh>
    <phoneticPr fontId="1"/>
  </si>
  <si>
    <t>②1人当たり負債額</t>
    <rPh sb="1" eb="3">
      <t>ヒトリ</t>
    </rPh>
    <rPh sb="3" eb="4">
      <t>ア</t>
    </rPh>
    <rPh sb="6" eb="8">
      <t>フサイ</t>
    </rPh>
    <rPh sb="8" eb="9">
      <t>ガク</t>
    </rPh>
    <phoneticPr fontId="1"/>
  </si>
  <si>
    <t>Ｈ27</t>
    <phoneticPr fontId="1"/>
  </si>
  <si>
    <t>Ｈ28</t>
    <phoneticPr fontId="1"/>
  </si>
  <si>
    <t>負債額</t>
    <rPh sb="0" eb="2">
      <t>フサイ</t>
    </rPh>
    <rPh sb="2" eb="3">
      <t>ガク</t>
    </rPh>
    <phoneticPr fontId="1"/>
  </si>
  <si>
    <t>負債合計</t>
    <rPh sb="0" eb="2">
      <t>フサイ</t>
    </rPh>
    <rPh sb="2" eb="4">
      <t>ゴウケイ</t>
    </rPh>
    <phoneticPr fontId="1"/>
  </si>
  <si>
    <t>③1人当たり行政コスト</t>
    <rPh sb="1" eb="3">
      <t>ヒトリ</t>
    </rPh>
    <rPh sb="3" eb="4">
      <t>ア</t>
    </rPh>
    <rPh sb="6" eb="8">
      <t>ギョウセイ</t>
    </rPh>
    <phoneticPr fontId="1"/>
  </si>
  <si>
    <t>Ｈ27</t>
    <phoneticPr fontId="1"/>
  </si>
  <si>
    <t>Ｈ28</t>
    <phoneticPr fontId="1"/>
  </si>
  <si>
    <t>業務費用①</t>
    <rPh sb="0" eb="2">
      <t>ギョウム</t>
    </rPh>
    <rPh sb="2" eb="4">
      <t>ヒヨウ</t>
    </rPh>
    <phoneticPr fontId="1"/>
  </si>
  <si>
    <t>他会計への繰入金</t>
    <rPh sb="0" eb="1">
      <t>タ</t>
    </rPh>
    <rPh sb="1" eb="3">
      <t>カイケイ</t>
    </rPh>
    <rPh sb="5" eb="7">
      <t>クリイレ</t>
    </rPh>
    <rPh sb="7" eb="8">
      <t>キン</t>
    </rPh>
    <phoneticPr fontId="1"/>
  </si>
  <si>
    <t>その他</t>
    <rPh sb="2" eb="3">
      <t>タ</t>
    </rPh>
    <phoneticPr fontId="1"/>
  </si>
  <si>
    <t>移転費用②</t>
    <rPh sb="0" eb="2">
      <t>イテン</t>
    </rPh>
    <rPh sb="2" eb="4">
      <t>ヒヨウ</t>
    </rPh>
    <phoneticPr fontId="1"/>
  </si>
  <si>
    <t>経常費用①＋②＝③</t>
    <rPh sb="0" eb="2">
      <t>ケイジョウ</t>
    </rPh>
    <rPh sb="2" eb="4">
      <t>ヒヨウ</t>
    </rPh>
    <phoneticPr fontId="1"/>
  </si>
  <si>
    <t>使用料及び手数料</t>
    <rPh sb="0" eb="3">
      <t>シヨウリョウ</t>
    </rPh>
    <rPh sb="3" eb="4">
      <t>オヨ</t>
    </rPh>
    <rPh sb="5" eb="8">
      <t>テスウリョウ</t>
    </rPh>
    <phoneticPr fontId="1"/>
  </si>
  <si>
    <t>経常収益④</t>
    <rPh sb="0" eb="2">
      <t>ケイジョウ</t>
    </rPh>
    <rPh sb="2" eb="4">
      <t>シュウエキ</t>
    </rPh>
    <phoneticPr fontId="1"/>
  </si>
  <si>
    <t>経常行政コスト③-④</t>
    <rPh sb="0" eb="2">
      <t>ケイジョウ</t>
    </rPh>
    <rPh sb="2" eb="4">
      <t>ギョウセイ</t>
    </rPh>
    <phoneticPr fontId="1"/>
  </si>
  <si>
    <t>臨時損失⑤</t>
    <rPh sb="0" eb="2">
      <t>リンジ</t>
    </rPh>
    <rPh sb="2" eb="4">
      <t>ソンシツ</t>
    </rPh>
    <phoneticPr fontId="1"/>
  </si>
  <si>
    <t>臨時費用⑥</t>
    <rPh sb="0" eb="2">
      <t>リンジ</t>
    </rPh>
    <rPh sb="2" eb="4">
      <t>ヒヨウ</t>
    </rPh>
    <phoneticPr fontId="1"/>
  </si>
  <si>
    <t>純行政コスト④+⑤-⑥</t>
    <rPh sb="0" eb="1">
      <t>ジュン</t>
    </rPh>
    <rPh sb="1" eb="3">
      <t>ギョウセイ</t>
    </rPh>
    <phoneticPr fontId="1"/>
  </si>
  <si>
    <t>④他会計繰出金内訳</t>
    <rPh sb="1" eb="2">
      <t>タ</t>
    </rPh>
    <rPh sb="2" eb="4">
      <t>カイケイ</t>
    </rPh>
    <rPh sb="4" eb="6">
      <t>クリダ</t>
    </rPh>
    <rPh sb="6" eb="7">
      <t>キン</t>
    </rPh>
    <rPh sb="7" eb="9">
      <t>ウチワケ</t>
    </rPh>
    <phoneticPr fontId="1"/>
  </si>
  <si>
    <t>繰出額</t>
    <rPh sb="0" eb="2">
      <t>クリダ</t>
    </rPh>
    <rPh sb="2" eb="3">
      <t>ガク</t>
    </rPh>
    <phoneticPr fontId="1"/>
  </si>
  <si>
    <t>下水道事業</t>
    <rPh sb="0" eb="3">
      <t>ゲスイドウ</t>
    </rPh>
    <rPh sb="3" eb="5">
      <t>ジギョウ</t>
    </rPh>
    <phoneticPr fontId="1"/>
  </si>
  <si>
    <t>建設費繰出</t>
    <rPh sb="0" eb="3">
      <t>ケンセツヒ</t>
    </rPh>
    <rPh sb="3" eb="5">
      <t>クリダ</t>
    </rPh>
    <phoneticPr fontId="1"/>
  </si>
  <si>
    <t>公債費財源繰出</t>
    <rPh sb="0" eb="3">
      <t>コウサイヒ</t>
    </rPh>
    <rPh sb="3" eb="5">
      <t>ザイゲン</t>
    </rPh>
    <rPh sb="5" eb="7">
      <t>クリダ</t>
    </rPh>
    <phoneticPr fontId="1"/>
  </si>
  <si>
    <t>介護サービス事業</t>
    <rPh sb="0" eb="2">
      <t>カイゴ</t>
    </rPh>
    <rPh sb="6" eb="8">
      <t>ジギョウ</t>
    </rPh>
    <phoneticPr fontId="1"/>
  </si>
  <si>
    <t>保育所使用料</t>
    <rPh sb="0" eb="2">
      <t>ホイク</t>
    </rPh>
    <rPh sb="2" eb="3">
      <t>ショ</t>
    </rPh>
    <rPh sb="3" eb="6">
      <t>シヨウリョウ</t>
    </rPh>
    <phoneticPr fontId="1"/>
  </si>
  <si>
    <t>公営住宅使用料</t>
    <rPh sb="0" eb="2">
      <t>コウエイ</t>
    </rPh>
    <rPh sb="2" eb="4">
      <t>ジュウタク</t>
    </rPh>
    <rPh sb="4" eb="7">
      <t>シヨウリョウ</t>
    </rPh>
    <phoneticPr fontId="1"/>
  </si>
  <si>
    <t>手数料</t>
    <rPh sb="0" eb="3">
      <t>テスウリョウ</t>
    </rPh>
    <phoneticPr fontId="1"/>
  </si>
  <si>
    <t>Ｈ27年度</t>
    <rPh sb="3" eb="4">
      <t>ネン</t>
    </rPh>
    <rPh sb="4" eb="5">
      <t>ド</t>
    </rPh>
    <phoneticPr fontId="1"/>
  </si>
  <si>
    <t>Ｈ28年度</t>
    <rPh sb="3" eb="4">
      <t>ネン</t>
    </rPh>
    <rPh sb="4" eb="5">
      <t>ド</t>
    </rPh>
    <phoneticPr fontId="1"/>
  </si>
  <si>
    <t>地方税</t>
    <rPh sb="0" eb="3">
      <t>チホウゼイ</t>
    </rPh>
    <phoneticPr fontId="1"/>
  </si>
  <si>
    <t>地方譲与税</t>
    <rPh sb="0" eb="2">
      <t>チホウ</t>
    </rPh>
    <rPh sb="2" eb="4">
      <t>ジョウヨ</t>
    </rPh>
    <rPh sb="4" eb="5">
      <t>ゼイ</t>
    </rPh>
    <phoneticPr fontId="1"/>
  </si>
  <si>
    <t>地方消費税交付金</t>
    <rPh sb="0" eb="2">
      <t>チホウ</t>
    </rPh>
    <rPh sb="2" eb="5">
      <t>ショウヒゼイ</t>
    </rPh>
    <rPh sb="5" eb="8">
      <t>コウフキン</t>
    </rPh>
    <phoneticPr fontId="1"/>
  </si>
  <si>
    <t>利子割交付金</t>
    <rPh sb="0" eb="2">
      <t>リシ</t>
    </rPh>
    <rPh sb="2" eb="3">
      <t>ワリ</t>
    </rPh>
    <rPh sb="3" eb="6">
      <t>コウフキン</t>
    </rPh>
    <phoneticPr fontId="1"/>
  </si>
  <si>
    <t>自動車取得税交付金</t>
    <rPh sb="0" eb="3">
      <t>ジドウシャ</t>
    </rPh>
    <rPh sb="3" eb="5">
      <t>シュトク</t>
    </rPh>
    <rPh sb="5" eb="6">
      <t>ゼイ</t>
    </rPh>
    <rPh sb="6" eb="9">
      <t>コウフキン</t>
    </rPh>
    <phoneticPr fontId="1"/>
  </si>
  <si>
    <t>配当割交付金</t>
    <rPh sb="0" eb="2">
      <t>ハイトウ</t>
    </rPh>
    <rPh sb="2" eb="3">
      <t>ワリ</t>
    </rPh>
    <rPh sb="3" eb="6">
      <t>コウフキン</t>
    </rPh>
    <phoneticPr fontId="1"/>
  </si>
  <si>
    <t>地方特例交付金</t>
    <rPh sb="0" eb="2">
      <t>チホウ</t>
    </rPh>
    <rPh sb="2" eb="4">
      <t>トクレイ</t>
    </rPh>
    <rPh sb="4" eb="7">
      <t>コウフキン</t>
    </rPh>
    <phoneticPr fontId="1"/>
  </si>
  <si>
    <t>株式等譲渡所得割交付金</t>
    <rPh sb="0" eb="2">
      <t>カブシキ</t>
    </rPh>
    <rPh sb="2" eb="3">
      <t>トウ</t>
    </rPh>
    <rPh sb="3" eb="5">
      <t>ジョウト</t>
    </rPh>
    <rPh sb="5" eb="7">
      <t>ショトク</t>
    </rPh>
    <rPh sb="7" eb="8">
      <t>ワリ</t>
    </rPh>
    <rPh sb="8" eb="11">
      <t>コウフキン</t>
    </rPh>
    <phoneticPr fontId="1"/>
  </si>
  <si>
    <t>地方交付税</t>
    <rPh sb="0" eb="2">
      <t>チホウ</t>
    </rPh>
    <rPh sb="2" eb="5">
      <t>コウフゼイ</t>
    </rPh>
    <phoneticPr fontId="1"/>
  </si>
  <si>
    <t>特別地方消費税交付金</t>
    <rPh sb="0" eb="2">
      <t>トクベツ</t>
    </rPh>
    <rPh sb="2" eb="4">
      <t>チホウ</t>
    </rPh>
    <rPh sb="4" eb="7">
      <t>ショウヒゼイ</t>
    </rPh>
    <rPh sb="7" eb="10">
      <t>コウフキン</t>
    </rPh>
    <phoneticPr fontId="1"/>
  </si>
  <si>
    <t>普通交付税</t>
    <rPh sb="0" eb="2">
      <t>フツウ</t>
    </rPh>
    <rPh sb="2" eb="5">
      <t>コウフゼイ</t>
    </rPh>
    <phoneticPr fontId="1"/>
  </si>
  <si>
    <t>軽油取引税・自動車取得税交付金</t>
    <rPh sb="0" eb="2">
      <t>ケイユ</t>
    </rPh>
    <rPh sb="2" eb="4">
      <t>トリヒキ</t>
    </rPh>
    <rPh sb="4" eb="5">
      <t>ゼイ</t>
    </rPh>
    <rPh sb="6" eb="9">
      <t>ジドウシャ</t>
    </rPh>
    <rPh sb="9" eb="11">
      <t>シュトク</t>
    </rPh>
    <rPh sb="11" eb="12">
      <t>ゼイ</t>
    </rPh>
    <rPh sb="12" eb="15">
      <t>コウフキン</t>
    </rPh>
    <phoneticPr fontId="1"/>
  </si>
  <si>
    <t>特別交付税</t>
    <rPh sb="0" eb="2">
      <t>トクベツ</t>
    </rPh>
    <rPh sb="2" eb="5">
      <t>コウフゼイ</t>
    </rPh>
    <phoneticPr fontId="1"/>
  </si>
  <si>
    <t>地方交付金</t>
    <rPh sb="0" eb="2">
      <t>チホウ</t>
    </rPh>
    <rPh sb="2" eb="5">
      <t>コウフキン</t>
    </rPh>
    <phoneticPr fontId="1"/>
  </si>
  <si>
    <t>税収合計</t>
    <rPh sb="0" eb="2">
      <t>ゼイシュウ</t>
    </rPh>
    <rPh sb="2" eb="4">
      <t>ゴウケイ</t>
    </rPh>
    <phoneticPr fontId="1"/>
  </si>
  <si>
    <t>交通安全対策特別交付金</t>
    <rPh sb="0" eb="2">
      <t>コウツウ</t>
    </rPh>
    <rPh sb="2" eb="4">
      <t>アンゼン</t>
    </rPh>
    <rPh sb="4" eb="6">
      <t>タイサク</t>
    </rPh>
    <rPh sb="6" eb="8">
      <t>トクベツ</t>
    </rPh>
    <rPh sb="8" eb="11">
      <t>コウフキン</t>
    </rPh>
    <phoneticPr fontId="1"/>
  </si>
  <si>
    <t>国庫支出金</t>
    <rPh sb="0" eb="2">
      <t>コッコ</t>
    </rPh>
    <rPh sb="2" eb="5">
      <t>シシュツキン</t>
    </rPh>
    <phoneticPr fontId="1"/>
  </si>
  <si>
    <t>分担金及び負担金</t>
    <rPh sb="0" eb="3">
      <t>ブンタンキン</t>
    </rPh>
    <rPh sb="3" eb="4">
      <t>オヨ</t>
    </rPh>
    <rPh sb="5" eb="8">
      <t>フタンキン</t>
    </rPh>
    <phoneticPr fontId="1"/>
  </si>
  <si>
    <t>道支出金</t>
    <rPh sb="0" eb="1">
      <t>ドウ</t>
    </rPh>
    <rPh sb="1" eb="4">
      <t>シシュツキン</t>
    </rPh>
    <phoneticPr fontId="1"/>
  </si>
  <si>
    <t>寄付金</t>
    <rPh sb="0" eb="3">
      <t>キフキン</t>
    </rPh>
    <phoneticPr fontId="1"/>
  </si>
  <si>
    <t>国・道支出金合計</t>
    <rPh sb="0" eb="1">
      <t>クニ</t>
    </rPh>
    <rPh sb="2" eb="3">
      <t>ドウ</t>
    </rPh>
    <rPh sb="3" eb="6">
      <t>シシュツキン</t>
    </rPh>
    <rPh sb="6" eb="8">
      <t>ゴウケイ</t>
    </rPh>
    <phoneticPr fontId="1"/>
  </si>
  <si>
    <t>総務</t>
    <rPh sb="0" eb="2">
      <t>ソウム</t>
    </rPh>
    <phoneticPr fontId="1"/>
  </si>
  <si>
    <t>土地</t>
    <rPh sb="0" eb="2">
      <t>トチ</t>
    </rPh>
    <phoneticPr fontId="1"/>
  </si>
  <si>
    <t>立木竹</t>
    <rPh sb="0" eb="2">
      <t>リュウボク</t>
    </rPh>
    <rPh sb="2" eb="3">
      <t>タケ</t>
    </rPh>
    <phoneticPr fontId="1"/>
  </si>
  <si>
    <t>建物</t>
    <rPh sb="0" eb="2">
      <t>タテモノ</t>
    </rPh>
    <phoneticPr fontId="1"/>
  </si>
  <si>
    <t>工作物</t>
    <rPh sb="0" eb="3">
      <t>コウサクブツ</t>
    </rPh>
    <phoneticPr fontId="1"/>
  </si>
  <si>
    <t>船舶</t>
    <rPh sb="0" eb="2">
      <t>センパク</t>
    </rPh>
    <phoneticPr fontId="1"/>
  </si>
  <si>
    <t>浮標等</t>
    <rPh sb="0" eb="2">
      <t>フヒョウ</t>
    </rPh>
    <rPh sb="2" eb="3">
      <t>トウ</t>
    </rPh>
    <phoneticPr fontId="1"/>
  </si>
  <si>
    <t>航空機</t>
    <rPh sb="0" eb="3">
      <t>コウクウキ</t>
    </rPh>
    <phoneticPr fontId="1"/>
  </si>
  <si>
    <t>建設仮勘定</t>
    <rPh sb="0" eb="2">
      <t>ケンセツ</t>
    </rPh>
    <rPh sb="2" eb="5">
      <t>カリカンジョウ</t>
    </rPh>
    <phoneticPr fontId="1"/>
  </si>
  <si>
    <t>美瑛町の数値ではありません。</t>
    <rPh sb="0" eb="3">
      <t>ビエイチョウ</t>
    </rPh>
    <rPh sb="4" eb="6">
      <t>スウチ</t>
    </rPh>
    <phoneticPr fontId="1"/>
  </si>
  <si>
    <t>②有形固定資産の種類ごとの行政目的別の割合</t>
    <rPh sb="1" eb="3">
      <t>ユウケイ</t>
    </rPh>
    <rPh sb="3" eb="5">
      <t>コテイ</t>
    </rPh>
    <rPh sb="5" eb="7">
      <t>シサン</t>
    </rPh>
    <rPh sb="8" eb="10">
      <t>シュルイ</t>
    </rPh>
    <rPh sb="13" eb="15">
      <t>ギョウセイ</t>
    </rPh>
    <rPh sb="15" eb="17">
      <t>モクテキ</t>
    </rPh>
    <rPh sb="17" eb="18">
      <t>ベツ</t>
    </rPh>
    <rPh sb="19" eb="21">
      <t>ワリアイ</t>
    </rPh>
    <phoneticPr fontId="1"/>
  </si>
  <si>
    <t>事業用資産の比率</t>
    <rPh sb="0" eb="3">
      <t>ジギョウヨウ</t>
    </rPh>
    <rPh sb="3" eb="5">
      <t>シサン</t>
    </rPh>
    <rPh sb="6" eb="8">
      <t>ヒリツ</t>
    </rPh>
    <phoneticPr fontId="1"/>
  </si>
  <si>
    <t>インフラ資産の比率</t>
    <rPh sb="4" eb="6">
      <t>シサン</t>
    </rPh>
    <rPh sb="7" eb="9">
      <t>ヒリツ</t>
    </rPh>
    <phoneticPr fontId="1"/>
  </si>
  <si>
    <t>物品の比率</t>
    <rPh sb="0" eb="2">
      <t>ブッピン</t>
    </rPh>
    <rPh sb="3" eb="5">
      <t>ヒリツ</t>
    </rPh>
    <phoneticPr fontId="1"/>
  </si>
  <si>
    <t>行政目的別割合</t>
    <rPh sb="0" eb="2">
      <t>ギョウセイ</t>
    </rPh>
    <rPh sb="2" eb="4">
      <t>モクテキ</t>
    </rPh>
    <rPh sb="4" eb="5">
      <t>ベツ</t>
    </rPh>
    <rPh sb="5" eb="7">
      <t>ワリアイ</t>
    </rPh>
    <phoneticPr fontId="1"/>
  </si>
  <si>
    <t>有形固定資産減価償却率</t>
    <rPh sb="0" eb="2">
      <t>ユウケイ</t>
    </rPh>
    <rPh sb="2" eb="4">
      <t>コテイ</t>
    </rPh>
    <rPh sb="4" eb="6">
      <t>シサン</t>
    </rPh>
    <rPh sb="6" eb="8">
      <t>ゲンカ</t>
    </rPh>
    <rPh sb="8" eb="10">
      <t>ショウキャク</t>
    </rPh>
    <rPh sb="10" eb="11">
      <t>リツ</t>
    </rPh>
    <phoneticPr fontId="1"/>
  </si>
  <si>
    <t>内容</t>
    <rPh sb="0" eb="2">
      <t>ナイヨウ</t>
    </rPh>
    <phoneticPr fontId="1"/>
  </si>
  <si>
    <t>対象範囲</t>
    <rPh sb="0" eb="2">
      <t>タイショウ</t>
    </rPh>
    <rPh sb="2" eb="4">
      <t>ハンイ</t>
    </rPh>
    <phoneticPr fontId="1"/>
  </si>
  <si>
    <t>財政再生基準</t>
    <rPh sb="0" eb="2">
      <t>ザイセイ</t>
    </rPh>
    <rPh sb="2" eb="4">
      <t>サイセイ</t>
    </rPh>
    <rPh sb="4" eb="6">
      <t>キジュン</t>
    </rPh>
    <phoneticPr fontId="1"/>
  </si>
  <si>
    <t>一般会計等を対象とした実質赤字額の標準財政規模に対する比率</t>
    <rPh sb="0" eb="2">
      <t>イッパン</t>
    </rPh>
    <rPh sb="2" eb="4">
      <t>カイケイ</t>
    </rPh>
    <rPh sb="4" eb="5">
      <t>トウ</t>
    </rPh>
    <rPh sb="6" eb="8">
      <t>タイショウ</t>
    </rPh>
    <rPh sb="11" eb="13">
      <t>ジッシツ</t>
    </rPh>
    <rPh sb="13" eb="15">
      <t>アカジ</t>
    </rPh>
    <rPh sb="15" eb="16">
      <t>ガク</t>
    </rPh>
    <rPh sb="17" eb="19">
      <t>ヒョウジュン</t>
    </rPh>
    <rPh sb="19" eb="21">
      <t>ザイセイ</t>
    </rPh>
    <rPh sb="21" eb="23">
      <t>キボ</t>
    </rPh>
    <rPh sb="24" eb="25">
      <t>タイ</t>
    </rPh>
    <rPh sb="27" eb="29">
      <t>ヒリツ</t>
    </rPh>
    <phoneticPr fontId="1"/>
  </si>
  <si>
    <t>11.25％～
15.00％</t>
    <phoneticPr fontId="1"/>
  </si>
  <si>
    <t>公営企業を含む全会計を対象とした実質赤字（又は資金の不足額）の標準財政規模に対する比率</t>
    <rPh sb="0" eb="2">
      <t>コウエイ</t>
    </rPh>
    <rPh sb="2" eb="4">
      <t>キギョウ</t>
    </rPh>
    <rPh sb="5" eb="6">
      <t>フク</t>
    </rPh>
    <rPh sb="7" eb="8">
      <t>ゼン</t>
    </rPh>
    <rPh sb="8" eb="10">
      <t>カイケイ</t>
    </rPh>
    <rPh sb="11" eb="13">
      <t>タイショウ</t>
    </rPh>
    <rPh sb="16" eb="18">
      <t>ジッシツ</t>
    </rPh>
    <rPh sb="18" eb="20">
      <t>アカジ</t>
    </rPh>
    <rPh sb="21" eb="22">
      <t>マタ</t>
    </rPh>
    <rPh sb="23" eb="25">
      <t>シキン</t>
    </rPh>
    <rPh sb="26" eb="28">
      <t>フソク</t>
    </rPh>
    <rPh sb="28" eb="29">
      <t>ガク</t>
    </rPh>
    <rPh sb="31" eb="33">
      <t>ヒョウジュン</t>
    </rPh>
    <rPh sb="33" eb="35">
      <t>ザイセイ</t>
    </rPh>
    <rPh sb="35" eb="37">
      <t>キボ</t>
    </rPh>
    <rPh sb="38" eb="39">
      <t>タイ</t>
    </rPh>
    <rPh sb="41" eb="43">
      <t>ヒリツ</t>
    </rPh>
    <phoneticPr fontId="1"/>
  </si>
  <si>
    <t>一般会計等
公営既事業会計</t>
    <rPh sb="0" eb="2">
      <t>イッパン</t>
    </rPh>
    <rPh sb="2" eb="4">
      <t>カイケイ</t>
    </rPh>
    <rPh sb="4" eb="5">
      <t>トウ</t>
    </rPh>
    <rPh sb="6" eb="8">
      <t>コウエイ</t>
    </rPh>
    <rPh sb="8" eb="9">
      <t>キ</t>
    </rPh>
    <rPh sb="9" eb="11">
      <t>ジギョウ</t>
    </rPh>
    <rPh sb="11" eb="13">
      <t>カイケイ</t>
    </rPh>
    <phoneticPr fontId="1"/>
  </si>
  <si>
    <t>16.25％～
20.00％</t>
    <phoneticPr fontId="1"/>
  </si>
  <si>
    <t>実質公債費比率
（3か年平均）</t>
    <rPh sb="0" eb="2">
      <t>ジッシツ</t>
    </rPh>
    <rPh sb="2" eb="4">
      <t>コウサイ</t>
    </rPh>
    <rPh sb="4" eb="5">
      <t>ヒ</t>
    </rPh>
    <rPh sb="5" eb="7">
      <t>ヒリツ</t>
    </rPh>
    <rPh sb="11" eb="14">
      <t>ネンヘイキン</t>
    </rPh>
    <phoneticPr fontId="1"/>
  </si>
  <si>
    <t>一般会計等が負担する元利償還金及び純元利償還金の標準財政規模に対する比率</t>
    <rPh sb="0" eb="2">
      <t>イッパン</t>
    </rPh>
    <rPh sb="2" eb="4">
      <t>カイケイ</t>
    </rPh>
    <rPh sb="4" eb="5">
      <t>トウ</t>
    </rPh>
    <rPh sb="6" eb="8">
      <t>フタン</t>
    </rPh>
    <rPh sb="10" eb="12">
      <t>ガンリ</t>
    </rPh>
    <rPh sb="12" eb="15">
      <t>ショウカンキン</t>
    </rPh>
    <rPh sb="15" eb="16">
      <t>オヨ</t>
    </rPh>
    <rPh sb="17" eb="18">
      <t>ジュン</t>
    </rPh>
    <rPh sb="18" eb="20">
      <t>ガンリ</t>
    </rPh>
    <rPh sb="20" eb="23">
      <t>ショウカンキン</t>
    </rPh>
    <rPh sb="24" eb="26">
      <t>ヒョウジュン</t>
    </rPh>
    <rPh sb="26" eb="28">
      <t>ザイセイ</t>
    </rPh>
    <rPh sb="28" eb="30">
      <t>キボ</t>
    </rPh>
    <rPh sb="31" eb="32">
      <t>タイ</t>
    </rPh>
    <rPh sb="34" eb="36">
      <t>ヒリツ</t>
    </rPh>
    <phoneticPr fontId="1"/>
  </si>
  <si>
    <t>一般会計等
公営既事業会計
一部事務組合
広域連合</t>
    <rPh sb="0" eb="2">
      <t>イッパン</t>
    </rPh>
    <rPh sb="2" eb="4">
      <t>カイケイ</t>
    </rPh>
    <rPh sb="4" eb="5">
      <t>トウ</t>
    </rPh>
    <rPh sb="6" eb="8">
      <t>コウエイ</t>
    </rPh>
    <rPh sb="8" eb="9">
      <t>キ</t>
    </rPh>
    <rPh sb="9" eb="11">
      <t>ジギョウ</t>
    </rPh>
    <rPh sb="11" eb="13">
      <t>カイケイ</t>
    </rPh>
    <rPh sb="14" eb="16">
      <t>イチブ</t>
    </rPh>
    <rPh sb="16" eb="18">
      <t>ジム</t>
    </rPh>
    <rPh sb="18" eb="20">
      <t>クミアイ</t>
    </rPh>
    <rPh sb="21" eb="23">
      <t>コウイキ</t>
    </rPh>
    <rPh sb="23" eb="25">
      <t>レンゴウ</t>
    </rPh>
    <phoneticPr fontId="1"/>
  </si>
  <si>
    <t>一般会計等が将来負担すべき実質的な負債の標準財政規模の対する比率</t>
    <rPh sb="0" eb="2">
      <t>イッパン</t>
    </rPh>
    <rPh sb="2" eb="4">
      <t>カイケイ</t>
    </rPh>
    <rPh sb="4" eb="5">
      <t>トウ</t>
    </rPh>
    <rPh sb="6" eb="8">
      <t>ショウライ</t>
    </rPh>
    <rPh sb="8" eb="10">
      <t>フタン</t>
    </rPh>
    <rPh sb="13" eb="16">
      <t>ジッシツテキ</t>
    </rPh>
    <rPh sb="17" eb="19">
      <t>フサイ</t>
    </rPh>
    <rPh sb="20" eb="22">
      <t>ヒョウジュン</t>
    </rPh>
    <rPh sb="22" eb="24">
      <t>ザイセイ</t>
    </rPh>
    <rPh sb="24" eb="26">
      <t>キボ</t>
    </rPh>
    <rPh sb="27" eb="28">
      <t>タイ</t>
    </rPh>
    <rPh sb="30" eb="32">
      <t>ヒリツ</t>
    </rPh>
    <phoneticPr fontId="1"/>
  </si>
  <si>
    <t>一般会計等
公営既事業会計
一部事務組合
広域連合
地方公社
第三セクター等</t>
    <rPh sb="0" eb="2">
      <t>イッパン</t>
    </rPh>
    <rPh sb="2" eb="4">
      <t>カイケイ</t>
    </rPh>
    <rPh sb="4" eb="5">
      <t>トウ</t>
    </rPh>
    <rPh sb="6" eb="8">
      <t>コウエイ</t>
    </rPh>
    <rPh sb="8" eb="9">
      <t>キ</t>
    </rPh>
    <rPh sb="9" eb="11">
      <t>ジギョウ</t>
    </rPh>
    <rPh sb="11" eb="13">
      <t>カイケイ</t>
    </rPh>
    <rPh sb="14" eb="16">
      <t>イチブ</t>
    </rPh>
    <rPh sb="16" eb="18">
      <t>ジム</t>
    </rPh>
    <rPh sb="18" eb="20">
      <t>クミアイ</t>
    </rPh>
    <rPh sb="21" eb="23">
      <t>コウイキ</t>
    </rPh>
    <rPh sb="23" eb="25">
      <t>レンゴウ</t>
    </rPh>
    <rPh sb="26" eb="28">
      <t>チホウ</t>
    </rPh>
    <rPh sb="28" eb="30">
      <t>コウシャ</t>
    </rPh>
    <rPh sb="31" eb="33">
      <t>ダイサン</t>
    </rPh>
    <rPh sb="37" eb="38">
      <t>トウ</t>
    </rPh>
    <phoneticPr fontId="1"/>
  </si>
  <si>
    <t>※実質赤字比率の早期健全化基準は、標準財政規模によって定められています。</t>
    <rPh sb="1" eb="3">
      <t>ジッシツ</t>
    </rPh>
    <rPh sb="3" eb="5">
      <t>アカジ</t>
    </rPh>
    <rPh sb="5" eb="7">
      <t>ヒリツ</t>
    </rPh>
    <rPh sb="8" eb="10">
      <t>ソウキ</t>
    </rPh>
    <rPh sb="10" eb="13">
      <t>ケンゼンカ</t>
    </rPh>
    <rPh sb="13" eb="15">
      <t>キジュン</t>
    </rPh>
    <rPh sb="17" eb="19">
      <t>ヒョウジュン</t>
    </rPh>
    <rPh sb="19" eb="21">
      <t>ザイセイ</t>
    </rPh>
    <rPh sb="21" eb="23">
      <t>キボ</t>
    </rPh>
    <rPh sb="27" eb="28">
      <t>サダ</t>
    </rPh>
    <phoneticPr fontId="1"/>
  </si>
  <si>
    <t>参照書類</t>
    <rPh sb="0" eb="2">
      <t>サンショウ</t>
    </rPh>
    <rPh sb="2" eb="4">
      <t>ショルイ</t>
    </rPh>
    <phoneticPr fontId="1"/>
  </si>
  <si>
    <t>参照箇所</t>
    <rPh sb="0" eb="2">
      <t>サンショウ</t>
    </rPh>
    <rPh sb="2" eb="4">
      <t>カショ</t>
    </rPh>
    <phoneticPr fontId="1"/>
  </si>
  <si>
    <t>一人当たり行政コスト</t>
    <rPh sb="0" eb="2">
      <t>ヒトリ</t>
    </rPh>
    <rPh sb="2" eb="3">
      <t>ア</t>
    </rPh>
    <rPh sb="5" eb="7">
      <t>ギョウセイ</t>
    </rPh>
    <phoneticPr fontId="1"/>
  </si>
  <si>
    <t>行政コスト計算書</t>
    <rPh sb="0" eb="2">
      <t>ギョウセイ</t>
    </rPh>
    <rPh sb="5" eb="8">
      <t>ケイサンショ</t>
    </rPh>
    <phoneticPr fontId="1"/>
  </si>
  <si>
    <t>円</t>
    <rPh sb="0" eb="1">
      <t>エン</t>
    </rPh>
    <phoneticPr fontId="1"/>
  </si>
  <si>
    <t>決算カード</t>
    <rPh sb="0" eb="2">
      <t>ケッサン</t>
    </rPh>
    <phoneticPr fontId="1"/>
  </si>
  <si>
    <t>住民基本台帳</t>
    <rPh sb="0" eb="2">
      <t>ジュウミン</t>
    </rPh>
    <rPh sb="2" eb="4">
      <t>キホン</t>
    </rPh>
    <rPh sb="4" eb="6">
      <t>ダイチョウ</t>
    </rPh>
    <phoneticPr fontId="1"/>
  </si>
  <si>
    <t>人</t>
    <rPh sb="0" eb="1">
      <t>ヒト</t>
    </rPh>
    <phoneticPr fontId="1"/>
  </si>
  <si>
    <t>全体</t>
    <rPh sb="0" eb="2">
      <t>ゼンタイ</t>
    </rPh>
    <phoneticPr fontId="1"/>
  </si>
  <si>
    <t>連結</t>
    <rPh sb="0" eb="2">
      <t>レンケツ</t>
    </rPh>
    <phoneticPr fontId="1"/>
  </si>
  <si>
    <t>年度：平成28年度</t>
  </si>
  <si>
    <t>単位：円</t>
  </si>
  <si>
    <t>指標一覧資料（統一）</t>
  </si>
  <si>
    <t>資産形成度</t>
  </si>
  <si>
    <t>世代間公平性</t>
  </si>
  <si>
    <t>持続可能性</t>
  </si>
  <si>
    <t>効率性</t>
  </si>
  <si>
    <t>住民一人当たり_x000D_
資産額</t>
  </si>
  <si>
    <t>有形固定資産減価償却率</t>
  </si>
  <si>
    <t>純資産比率</t>
  </si>
  <si>
    <t>住民一人当たり_x000D_
負債額</t>
  </si>
  <si>
    <t>債務償還可能年数</t>
  </si>
  <si>
    <t>住民一人当たり_x000D_
行政コスト</t>
  </si>
  <si>
    <t>1万人未満</t>
  </si>
  <si>
    <t>1～5万人</t>
  </si>
  <si>
    <t>5～10万人</t>
  </si>
  <si>
    <t>10～20万人</t>
  </si>
  <si>
    <t>20～50万人</t>
  </si>
  <si>
    <t>50万人以上</t>
  </si>
  <si>
    <t>北海道 1万人未満</t>
  </si>
  <si>
    <t>北海道 1～5万人</t>
  </si>
  <si>
    <t>北海道 5～10万人</t>
  </si>
  <si>
    <t>算出不能</t>
  </si>
  <si>
    <t>北海道 10～20万人</t>
  </si>
  <si>
    <t>北海道 20～50万人</t>
  </si>
  <si>
    <t>北海道 50万人以上</t>
  </si>
  <si>
    <t>東北 1万人未満</t>
  </si>
  <si>
    <t>東北 1～5万人</t>
  </si>
  <si>
    <t>東北 5～10万人</t>
  </si>
  <si>
    <t>東北 10～20万人</t>
  </si>
  <si>
    <t>東北 20～50万人</t>
  </si>
  <si>
    <t>東北 50万人以上</t>
  </si>
  <si>
    <t>関東 1万人未満</t>
  </si>
  <si>
    <t>関東 1～5万人</t>
  </si>
  <si>
    <t>関東 5～10万人</t>
  </si>
  <si>
    <t>関東 10～20万人</t>
  </si>
  <si>
    <t>関東 20～50万人</t>
  </si>
  <si>
    <t>関東 50万人以上</t>
  </si>
  <si>
    <t>北陸 1万人未満</t>
  </si>
  <si>
    <t>北陸 1～5万人</t>
  </si>
  <si>
    <t>北陸 5～10万人</t>
  </si>
  <si>
    <t>北陸 10～20万人</t>
  </si>
  <si>
    <t>北陸 20～50万人</t>
  </si>
  <si>
    <t>北陸 50万人以上</t>
  </si>
  <si>
    <t>中部 1万人未満</t>
  </si>
  <si>
    <t>中部 1～5万人</t>
  </si>
  <si>
    <t>中部 5～10万人</t>
  </si>
  <si>
    <t>中部 10～20万人</t>
  </si>
  <si>
    <t>中部 20～50万人</t>
  </si>
  <si>
    <t>中部 50万人以上</t>
  </si>
  <si>
    <t>関西 1万人未満</t>
  </si>
  <si>
    <t>関西 1～5万人</t>
  </si>
  <si>
    <t>関西 5～10万人</t>
  </si>
  <si>
    <t>関西 10～20万人</t>
  </si>
  <si>
    <t>関西 20～50万人</t>
  </si>
  <si>
    <t>関西 50万人以上</t>
  </si>
  <si>
    <t>中国 1万人未満</t>
  </si>
  <si>
    <t>中国 1～5万人</t>
  </si>
  <si>
    <t>中国 5～10万人</t>
  </si>
  <si>
    <t>中国 10～20万人</t>
  </si>
  <si>
    <t>中国 20～50万人</t>
  </si>
  <si>
    <t>中国 50万人以上</t>
  </si>
  <si>
    <t>四国 1万人未満</t>
  </si>
  <si>
    <t>四国 1～5万人</t>
  </si>
  <si>
    <t>四国 5～10万人</t>
  </si>
  <si>
    <t>四国 10～20万人</t>
  </si>
  <si>
    <t>四国 20～50万人</t>
  </si>
  <si>
    <t>四国 50万人以上</t>
  </si>
  <si>
    <t>九州 1万人未満</t>
  </si>
  <si>
    <t>九州 1～5万人</t>
  </si>
  <si>
    <t>九州 5～10万人</t>
  </si>
  <si>
    <t>九州 10～20万人</t>
  </si>
  <si>
    <t>九州 20～50万人</t>
  </si>
  <si>
    <t>九州 50万人以上</t>
  </si>
  <si>
    <t>沖縄 1万人未満</t>
  </si>
  <si>
    <t>沖縄 1～5万人</t>
  </si>
  <si>
    <t>沖縄 5～10万人</t>
  </si>
  <si>
    <t>沖縄 10～20万人</t>
  </si>
  <si>
    <t>沖縄 20～50万人</t>
  </si>
  <si>
    <t>沖縄 50万人以上</t>
  </si>
  <si>
    <t>都道府県</t>
  </si>
  <si>
    <t>指定都市</t>
  </si>
  <si>
    <t>中核市</t>
  </si>
  <si>
    <t>特例市</t>
  </si>
  <si>
    <t>一般市Ⅰ－０</t>
  </si>
  <si>
    <t>一般市Ⅰ－１</t>
  </si>
  <si>
    <t>一般市Ⅰ－２</t>
  </si>
  <si>
    <t>一般市Ⅰ－３</t>
  </si>
  <si>
    <t>一般市Ⅱ－０</t>
  </si>
  <si>
    <t>一般市Ⅱ－１</t>
  </si>
  <si>
    <t>一般市Ⅱ－２</t>
  </si>
  <si>
    <t>一般市Ⅱ－３</t>
  </si>
  <si>
    <t>一般市Ⅲ－０</t>
  </si>
  <si>
    <t>一般市Ⅲ－１</t>
  </si>
  <si>
    <t>一般市Ⅲ－２</t>
  </si>
  <si>
    <t>一般市Ⅲ－３</t>
  </si>
  <si>
    <t>一般市Ⅳ－０</t>
  </si>
  <si>
    <t>一般市Ⅳ－１</t>
  </si>
  <si>
    <t>一般市Ⅳ－２</t>
  </si>
  <si>
    <t>一般市Ⅳ－３</t>
  </si>
  <si>
    <t>特別区</t>
  </si>
  <si>
    <t>町村Ⅰ－０</t>
  </si>
  <si>
    <t>町村Ⅰ－１</t>
  </si>
  <si>
    <t>町村Ⅰ－２</t>
  </si>
  <si>
    <t>町村Ⅱ－０</t>
  </si>
  <si>
    <t>町村Ⅱ－１</t>
  </si>
  <si>
    <t>町村Ⅱ－２</t>
  </si>
  <si>
    <t>町村Ⅲ－０</t>
  </si>
  <si>
    <t>町村Ⅲ－１</t>
  </si>
  <si>
    <t>町村Ⅲ－２</t>
  </si>
  <si>
    <t>町村Ⅳ－０</t>
  </si>
  <si>
    <t>町村Ⅳ－１</t>
  </si>
  <si>
    <t>町村Ⅳ－２</t>
  </si>
  <si>
    <t>町村Ⅴ－０</t>
  </si>
  <si>
    <t>町村Ⅴ－１</t>
  </si>
  <si>
    <t>町村Ⅴ－２</t>
  </si>
  <si>
    <t>類似団体区分</t>
  </si>
  <si>
    <t>AAA</t>
  </si>
  <si>
    <t>AAB</t>
  </si>
  <si>
    <t>AAC</t>
  </si>
  <si>
    <t>AAD</t>
  </si>
  <si>
    <t>AAE</t>
  </si>
  <si>
    <t>AAF</t>
  </si>
  <si>
    <t>AAG</t>
  </si>
  <si>
    <t>AAH</t>
  </si>
  <si>
    <t>AAI</t>
  </si>
  <si>
    <t>AAJ</t>
  </si>
  <si>
    <t>AAK</t>
  </si>
  <si>
    <t>AAL</t>
  </si>
  <si>
    <t>AAM</t>
  </si>
  <si>
    <t>AAN</t>
  </si>
  <si>
    <t>AAO</t>
  </si>
  <si>
    <t>AAP</t>
  </si>
  <si>
    <t>AAQ</t>
  </si>
  <si>
    <t>AAR</t>
  </si>
  <si>
    <t>AAS</t>
  </si>
  <si>
    <t>AAT</t>
  </si>
  <si>
    <t>AAU</t>
  </si>
  <si>
    <t>AAV</t>
  </si>
  <si>
    <t>AAW</t>
  </si>
  <si>
    <t>AAX</t>
  </si>
  <si>
    <t>AAY</t>
  </si>
  <si>
    <t>AAZ</t>
  </si>
  <si>
    <t>ABA</t>
  </si>
  <si>
    <t>ABB</t>
  </si>
  <si>
    <t>ABC</t>
  </si>
  <si>
    <t>ABD</t>
  </si>
  <si>
    <t>ABE</t>
  </si>
  <si>
    <t>ABF</t>
  </si>
  <si>
    <t>ABG</t>
  </si>
  <si>
    <t>ABH</t>
  </si>
  <si>
    <t>ABI</t>
  </si>
  <si>
    <t>ABJ</t>
  </si>
  <si>
    <t>ABK</t>
  </si>
  <si>
    <t>ABL</t>
  </si>
  <si>
    <t>ABM</t>
  </si>
  <si>
    <t>ABN</t>
  </si>
  <si>
    <t>ABO</t>
  </si>
  <si>
    <t>ABP</t>
  </si>
  <si>
    <t>ABQ</t>
  </si>
  <si>
    <t>ABR</t>
  </si>
  <si>
    <t>ABS</t>
  </si>
  <si>
    <t>ABT</t>
  </si>
  <si>
    <t>ABU</t>
  </si>
  <si>
    <t>ABV</t>
  </si>
  <si>
    <t>ABW</t>
  </si>
  <si>
    <t>ABX</t>
  </si>
  <si>
    <t>ABY</t>
  </si>
  <si>
    <t>ABZ</t>
  </si>
  <si>
    <t>ACA</t>
  </si>
  <si>
    <t>ACB</t>
  </si>
  <si>
    <t>ACC</t>
  </si>
  <si>
    <t>ACD</t>
  </si>
  <si>
    <t>ACE</t>
  </si>
  <si>
    <t>ACF</t>
  </si>
  <si>
    <t>ACG</t>
  </si>
  <si>
    <t>ACH</t>
  </si>
  <si>
    <t>ACI</t>
  </si>
  <si>
    <t>ACJ</t>
  </si>
  <si>
    <t>ACK</t>
  </si>
  <si>
    <t>ACL</t>
  </si>
  <si>
    <t>ACM</t>
  </si>
  <si>
    <t>ACN</t>
  </si>
  <si>
    <t>ACO</t>
  </si>
  <si>
    <t>ACP</t>
  </si>
  <si>
    <t>ACQ</t>
  </si>
  <si>
    <t>ACR</t>
  </si>
  <si>
    <t>ACS</t>
  </si>
  <si>
    <t>ACT</t>
  </si>
  <si>
    <t>ACU</t>
  </si>
  <si>
    <t>ACV</t>
  </si>
  <si>
    <t>ACW</t>
  </si>
  <si>
    <t>ACX</t>
  </si>
  <si>
    <t>ACY</t>
  </si>
  <si>
    <t>ACZ</t>
  </si>
  <si>
    <t>ADA</t>
  </si>
  <si>
    <t>ADB</t>
  </si>
  <si>
    <t>ADC</t>
  </si>
  <si>
    <t>ADD</t>
  </si>
  <si>
    <t>ADE</t>
  </si>
  <si>
    <t>ADF</t>
  </si>
  <si>
    <t>ADG</t>
  </si>
  <si>
    <t>ADH</t>
  </si>
  <si>
    <t>ADI</t>
  </si>
  <si>
    <t>ADJ</t>
  </si>
  <si>
    <t>ADK</t>
  </si>
  <si>
    <t>ADL</t>
  </si>
  <si>
    <t>ADM</t>
  </si>
  <si>
    <t>ADN</t>
  </si>
  <si>
    <t>ADO</t>
  </si>
  <si>
    <t>ADP</t>
  </si>
  <si>
    <t>ADQ</t>
  </si>
  <si>
    <t>ADR</t>
  </si>
  <si>
    <t>ADS</t>
  </si>
  <si>
    <t>ADT</t>
  </si>
  <si>
    <t>ADU</t>
  </si>
  <si>
    <t>ADV</t>
  </si>
  <si>
    <t>ADW</t>
  </si>
  <si>
    <t>ADX</t>
  </si>
  <si>
    <t>ADY</t>
  </si>
  <si>
    <t>ADZ</t>
  </si>
  <si>
    <t>AEA</t>
  </si>
  <si>
    <t>AEB</t>
  </si>
  <si>
    <t>AEC</t>
  </si>
  <si>
    <t>AED</t>
  </si>
  <si>
    <t>AEE</t>
  </si>
  <si>
    <t>AEF</t>
  </si>
  <si>
    <t>AEG</t>
  </si>
  <si>
    <t>AEH</t>
  </si>
  <si>
    <t>AEI</t>
  </si>
  <si>
    <t>AEJ</t>
  </si>
  <si>
    <t>AEK</t>
  </si>
  <si>
    <t>AEL</t>
  </si>
  <si>
    <t>AEM</t>
  </si>
  <si>
    <t>AEN</t>
  </si>
  <si>
    <t>AEO</t>
  </si>
  <si>
    <t>AEP</t>
  </si>
  <si>
    <t>AEQ</t>
  </si>
  <si>
    <t>AER</t>
  </si>
  <si>
    <t>AES</t>
  </si>
  <si>
    <t>AET</t>
  </si>
  <si>
    <t>AEU</t>
  </si>
  <si>
    <t>AEV</t>
  </si>
  <si>
    <t>AEW</t>
  </si>
  <si>
    <t>AEX</t>
  </si>
  <si>
    <t>AEY</t>
  </si>
  <si>
    <t>AEZ</t>
  </si>
  <si>
    <t>AFA</t>
  </si>
  <si>
    <t>AFB</t>
  </si>
  <si>
    <t>AFC</t>
  </si>
  <si>
    <t>AFD</t>
  </si>
  <si>
    <t>AFE</t>
  </si>
  <si>
    <t>AFF</t>
  </si>
  <si>
    <t>AFG</t>
  </si>
  <si>
    <t>AFH</t>
  </si>
  <si>
    <t>AFI</t>
  </si>
  <si>
    <t>AFJ</t>
  </si>
  <si>
    <t>AFK</t>
  </si>
  <si>
    <t>AFL</t>
  </si>
  <si>
    <t>AFM</t>
  </si>
  <si>
    <t>AFN</t>
  </si>
  <si>
    <t>AFO</t>
  </si>
  <si>
    <t>AFP</t>
  </si>
  <si>
    <t>AFQ</t>
  </si>
  <si>
    <t>AFR</t>
  </si>
  <si>
    <t>AFS</t>
  </si>
  <si>
    <t>AFT</t>
  </si>
  <si>
    <t>AFU</t>
  </si>
  <si>
    <t>AFV</t>
  </si>
  <si>
    <t>AFW</t>
  </si>
  <si>
    <t>AFX</t>
  </si>
  <si>
    <t>AFY</t>
  </si>
  <si>
    <t>AFZ</t>
  </si>
  <si>
    <t>AGA</t>
  </si>
  <si>
    <t>AGB</t>
  </si>
  <si>
    <t>AGC</t>
  </si>
  <si>
    <t>AGD</t>
  </si>
  <si>
    <t>AGE</t>
  </si>
  <si>
    <t>AGF</t>
  </si>
  <si>
    <t>AGG</t>
  </si>
  <si>
    <t>AGH</t>
  </si>
  <si>
    <t>AGI</t>
  </si>
  <si>
    <t>AGJ</t>
  </si>
  <si>
    <t>AGK</t>
  </si>
  <si>
    <t>AGL</t>
  </si>
  <si>
    <t>AGM</t>
  </si>
  <si>
    <t>AGN</t>
  </si>
  <si>
    <t>AGO</t>
  </si>
  <si>
    <t>AGP</t>
  </si>
  <si>
    <t>AGQ</t>
  </si>
  <si>
    <t>AGR</t>
  </si>
  <si>
    <t>AGS</t>
  </si>
  <si>
    <t>AGT</t>
  </si>
  <si>
    <t>AGU</t>
  </si>
  <si>
    <t>AGV</t>
  </si>
  <si>
    <t>AGW</t>
  </si>
  <si>
    <t>AGX</t>
  </si>
  <si>
    <t>AGY</t>
  </si>
  <si>
    <t>AGZ</t>
  </si>
  <si>
    <t>AHA</t>
  </si>
  <si>
    <t>AHB</t>
  </si>
  <si>
    <t>AHC</t>
  </si>
  <si>
    <t>AHD</t>
  </si>
  <si>
    <t>AHE</t>
  </si>
  <si>
    <t>AHF</t>
  </si>
  <si>
    <t>AHG</t>
  </si>
  <si>
    <t>AHH</t>
  </si>
  <si>
    <t>AHI</t>
  </si>
  <si>
    <t>AHJ</t>
  </si>
  <si>
    <t>AHK</t>
  </si>
  <si>
    <t>AHL</t>
  </si>
  <si>
    <t>AHM</t>
  </si>
  <si>
    <t>AHN</t>
  </si>
  <si>
    <t>AHO</t>
  </si>
  <si>
    <t>AHP</t>
  </si>
  <si>
    <t>AHQ</t>
  </si>
  <si>
    <t>AHR</t>
  </si>
  <si>
    <t>AHS</t>
  </si>
  <si>
    <t>AHT</t>
  </si>
  <si>
    <t>AHU</t>
  </si>
  <si>
    <t>AHV</t>
  </si>
  <si>
    <t>AHW</t>
  </si>
  <si>
    <t>AHX</t>
  </si>
  <si>
    <t>AHY</t>
  </si>
  <si>
    <t>AHZ</t>
  </si>
  <si>
    <t>AIA</t>
  </si>
  <si>
    <t>AIB</t>
  </si>
  <si>
    <t>AIC</t>
  </si>
  <si>
    <t>AID</t>
  </si>
  <si>
    <t>AIE</t>
  </si>
  <si>
    <t>AIF</t>
  </si>
  <si>
    <t>AIG</t>
  </si>
  <si>
    <t>AIH</t>
  </si>
  <si>
    <t>AII</t>
  </si>
  <si>
    <t>AIJ</t>
  </si>
  <si>
    <t>AIK</t>
  </si>
  <si>
    <t>AIL</t>
  </si>
  <si>
    <t>AIM</t>
  </si>
  <si>
    <t>AIN</t>
  </si>
  <si>
    <t>AIO</t>
  </si>
  <si>
    <t>AIP</t>
  </si>
  <si>
    <t>AIQ</t>
  </si>
  <si>
    <t>AIR</t>
  </si>
  <si>
    <t>AIS</t>
  </si>
  <si>
    <t>AIT</t>
  </si>
  <si>
    <t>AIU</t>
  </si>
  <si>
    <t>AIV</t>
  </si>
  <si>
    <t>AIW</t>
  </si>
  <si>
    <t>AIX</t>
  </si>
  <si>
    <t>AIY</t>
  </si>
  <si>
    <t>AIZ</t>
  </si>
  <si>
    <t>AJA</t>
  </si>
  <si>
    <t>AJB</t>
  </si>
  <si>
    <t>AJC</t>
  </si>
  <si>
    <t>AJD</t>
  </si>
  <si>
    <t>AJE</t>
  </si>
  <si>
    <t>AJF</t>
  </si>
  <si>
    <t>AJG</t>
  </si>
  <si>
    <t>AJH</t>
  </si>
  <si>
    <t>AJI</t>
  </si>
  <si>
    <t>AJJ</t>
  </si>
  <si>
    <t>AJK</t>
  </si>
  <si>
    <t>AJL</t>
  </si>
  <si>
    <t>AJM</t>
  </si>
  <si>
    <t>AJN</t>
  </si>
  <si>
    <t>AJO</t>
  </si>
  <si>
    <t>AJP</t>
  </si>
  <si>
    <t>AJQ</t>
  </si>
  <si>
    <t>AJR</t>
  </si>
  <si>
    <t>AJS</t>
  </si>
  <si>
    <t>AJT</t>
  </si>
  <si>
    <t>AJU</t>
  </si>
  <si>
    <t>AJV</t>
  </si>
  <si>
    <t>AJW</t>
  </si>
  <si>
    <t>AJX</t>
  </si>
  <si>
    <t>AJY</t>
  </si>
  <si>
    <t>AJZ</t>
  </si>
  <si>
    <t>AKA</t>
  </si>
  <si>
    <t>AKB</t>
  </si>
  <si>
    <t>AKC</t>
  </si>
  <si>
    <t>AKD</t>
  </si>
  <si>
    <t>AKE</t>
  </si>
  <si>
    <t>AKF</t>
  </si>
  <si>
    <t>AKG</t>
  </si>
  <si>
    <t>AKH</t>
  </si>
  <si>
    <t>AKI</t>
  </si>
  <si>
    <t>AKJ</t>
  </si>
  <si>
    <t>AKK</t>
  </si>
  <si>
    <t>AKL</t>
  </si>
  <si>
    <t>AKM</t>
  </si>
  <si>
    <t>AKN</t>
  </si>
  <si>
    <t>AKO</t>
  </si>
  <si>
    <t>AKP</t>
  </si>
  <si>
    <t>AKQ</t>
  </si>
  <si>
    <t>AKR</t>
  </si>
  <si>
    <t>AKS</t>
  </si>
  <si>
    <t>AKT</t>
  </si>
  <si>
    <t>AKU</t>
  </si>
  <si>
    <t>AKV</t>
  </si>
  <si>
    <t>AKW</t>
  </si>
  <si>
    <t>AKX</t>
  </si>
  <si>
    <t>AKY</t>
  </si>
  <si>
    <t>AKZ</t>
  </si>
  <si>
    <t>ALA</t>
  </si>
  <si>
    <t>ALB</t>
  </si>
  <si>
    <t>ALC</t>
  </si>
  <si>
    <t>ALD</t>
  </si>
  <si>
    <t>ALE</t>
  </si>
  <si>
    <t>ALF</t>
  </si>
  <si>
    <t>ALG</t>
  </si>
  <si>
    <t>ALH</t>
  </si>
  <si>
    <t>ALI</t>
  </si>
  <si>
    <t>ALJ</t>
  </si>
  <si>
    <t>ALK</t>
  </si>
  <si>
    <t>ALL</t>
  </si>
  <si>
    <t>ALM</t>
  </si>
  <si>
    <t>ALN</t>
  </si>
  <si>
    <t>ALO</t>
  </si>
  <si>
    <t>ALP</t>
  </si>
  <si>
    <t>ALQ</t>
  </si>
  <si>
    <t>ALR</t>
  </si>
  <si>
    <t>ALS</t>
  </si>
  <si>
    <t>ALT</t>
  </si>
  <si>
    <t>ALU</t>
  </si>
  <si>
    <t>ALV</t>
  </si>
  <si>
    <t>ALW</t>
  </si>
  <si>
    <t>ALX</t>
  </si>
  <si>
    <t>ALY</t>
  </si>
  <si>
    <t>ALZ</t>
  </si>
  <si>
    <t>AMA</t>
  </si>
  <si>
    <t>AMB</t>
  </si>
  <si>
    <t>AMC</t>
  </si>
  <si>
    <t>AMD</t>
  </si>
  <si>
    <t>AME</t>
  </si>
  <si>
    <t>AMF</t>
  </si>
  <si>
    <t>AMG</t>
  </si>
  <si>
    <t>AMH</t>
  </si>
  <si>
    <t>AMI</t>
  </si>
  <si>
    <t>AMJ</t>
  </si>
  <si>
    <t>AMK</t>
  </si>
  <si>
    <t>AML</t>
  </si>
  <si>
    <t>AMM</t>
  </si>
  <si>
    <t>AMN</t>
  </si>
  <si>
    <t>AMO</t>
  </si>
  <si>
    <t>AMP</t>
  </si>
  <si>
    <t>AMQ</t>
  </si>
  <si>
    <t>AMR</t>
  </si>
  <si>
    <t>AMS</t>
  </si>
  <si>
    <t>AMT</t>
  </si>
  <si>
    <t>AMU</t>
  </si>
  <si>
    <t>AMV</t>
  </si>
  <si>
    <t>AMW</t>
  </si>
  <si>
    <t>AMX</t>
  </si>
  <si>
    <t>AMY</t>
  </si>
  <si>
    <t>AMZ</t>
  </si>
  <si>
    <t>ANA</t>
  </si>
  <si>
    <t>ANB</t>
  </si>
  <si>
    <t>ANC</t>
  </si>
  <si>
    <t>AND</t>
  </si>
  <si>
    <t>ANE</t>
  </si>
  <si>
    <t>ANF</t>
  </si>
  <si>
    <t>ANG</t>
  </si>
  <si>
    <t>ANH</t>
  </si>
  <si>
    <t>ANI</t>
  </si>
  <si>
    <t>ANJ</t>
  </si>
  <si>
    <t>ANK</t>
  </si>
  <si>
    <t>ANL</t>
  </si>
  <si>
    <t>ANM</t>
  </si>
  <si>
    <t>ANN</t>
  </si>
  <si>
    <t>ANO</t>
  </si>
  <si>
    <t>ANP</t>
  </si>
  <si>
    <t>ANQ</t>
  </si>
  <si>
    <t>ANR</t>
  </si>
  <si>
    <t>ANS</t>
  </si>
  <si>
    <t>ANT</t>
  </si>
  <si>
    <t>ANU</t>
  </si>
  <si>
    <t>ANV</t>
  </si>
  <si>
    <t>ANW</t>
  </si>
  <si>
    <t>ANX</t>
  </si>
  <si>
    <t>ANY</t>
  </si>
  <si>
    <t>ANZ</t>
  </si>
  <si>
    <t>AOA</t>
  </si>
  <si>
    <t>AOB</t>
  </si>
  <si>
    <t>AOC</t>
  </si>
  <si>
    <t>AOD</t>
  </si>
  <si>
    <t>AOE</t>
  </si>
  <si>
    <t>AOF</t>
  </si>
  <si>
    <t>AOG</t>
  </si>
  <si>
    <t>AOH</t>
  </si>
  <si>
    <t>AOI</t>
  </si>
  <si>
    <t>AOJ</t>
  </si>
  <si>
    <t>AOK</t>
  </si>
  <si>
    <t>AOL</t>
  </si>
  <si>
    <t>AOM</t>
  </si>
  <si>
    <t>AON</t>
  </si>
  <si>
    <t>AOO</t>
  </si>
  <si>
    <t>AOP</t>
  </si>
  <si>
    <t>AOQ</t>
  </si>
  <si>
    <t>AOR</t>
  </si>
  <si>
    <t>AOS</t>
  </si>
  <si>
    <t>AOT</t>
  </si>
  <si>
    <t>AOU</t>
  </si>
  <si>
    <t>AOV</t>
  </si>
  <si>
    <t>AOW</t>
  </si>
  <si>
    <t>AOX</t>
  </si>
  <si>
    <t>AOY</t>
  </si>
  <si>
    <t>AOZ</t>
  </si>
  <si>
    <t>APA</t>
  </si>
  <si>
    <t>APB</t>
  </si>
  <si>
    <t>APC</t>
  </si>
  <si>
    <t>APD</t>
  </si>
  <si>
    <t>APE</t>
  </si>
  <si>
    <t>APF</t>
  </si>
  <si>
    <t>APG</t>
  </si>
  <si>
    <t>APH</t>
  </si>
  <si>
    <t>API</t>
  </si>
  <si>
    <t>APJ</t>
  </si>
  <si>
    <t>APK</t>
  </si>
  <si>
    <t>APL</t>
  </si>
  <si>
    <t>APM</t>
  </si>
  <si>
    <t>APN</t>
  </si>
  <si>
    <t>APO</t>
  </si>
  <si>
    <t>APP</t>
  </si>
  <si>
    <t>APQ</t>
  </si>
  <si>
    <t>APR</t>
  </si>
  <si>
    <t>APS</t>
  </si>
  <si>
    <t>APT</t>
  </si>
  <si>
    <t>APU</t>
  </si>
  <si>
    <t>APV</t>
  </si>
  <si>
    <t>APW</t>
  </si>
  <si>
    <t>APX</t>
  </si>
  <si>
    <t>APY</t>
  </si>
  <si>
    <t>APZ</t>
  </si>
  <si>
    <t>AQA</t>
  </si>
  <si>
    <t>AQB</t>
  </si>
  <si>
    <t>AQC</t>
  </si>
  <si>
    <t>AQD</t>
  </si>
  <si>
    <t>AQE</t>
  </si>
  <si>
    <t>AQF</t>
  </si>
  <si>
    <t>AQG</t>
  </si>
  <si>
    <t>AQH</t>
  </si>
  <si>
    <t>AQI</t>
  </si>
  <si>
    <t>AQJ</t>
  </si>
  <si>
    <t>AQK</t>
  </si>
  <si>
    <t>AQL</t>
  </si>
  <si>
    <t>AQM</t>
  </si>
  <si>
    <t>AQN</t>
  </si>
  <si>
    <t>AQO</t>
  </si>
  <si>
    <t>AQP</t>
  </si>
  <si>
    <t>AQQ</t>
  </si>
  <si>
    <t>AQR</t>
  </si>
  <si>
    <t>AQS</t>
  </si>
  <si>
    <t>AQT</t>
  </si>
  <si>
    <t>AQU</t>
  </si>
  <si>
    <t>AQV</t>
  </si>
  <si>
    <t>AQW</t>
  </si>
  <si>
    <t>AQX</t>
  </si>
  <si>
    <t>AQY</t>
  </si>
  <si>
    <t>AQZ</t>
  </si>
  <si>
    <t>ARA</t>
  </si>
  <si>
    <t>ARB</t>
  </si>
  <si>
    <t>ARC</t>
  </si>
  <si>
    <t>ARD</t>
  </si>
  <si>
    <t>ARE</t>
  </si>
  <si>
    <t>ARF</t>
  </si>
  <si>
    <t>ARG</t>
  </si>
  <si>
    <t>ARH</t>
  </si>
  <si>
    <t>ARI</t>
  </si>
  <si>
    <t>ARJ</t>
  </si>
  <si>
    <t>ARK</t>
  </si>
  <si>
    <t>ARL</t>
  </si>
  <si>
    <t>ARM</t>
  </si>
  <si>
    <t>ARN</t>
  </si>
  <si>
    <t>ARO</t>
  </si>
  <si>
    <t>ARP</t>
  </si>
  <si>
    <t>ARQ</t>
  </si>
  <si>
    <t>ARR</t>
  </si>
  <si>
    <t>ARS</t>
  </si>
  <si>
    <t>ART</t>
  </si>
  <si>
    <t>ARU</t>
  </si>
  <si>
    <t>ARV</t>
  </si>
  <si>
    <t>ARW</t>
  </si>
  <si>
    <t>ARX</t>
  </si>
  <si>
    <t>ARY</t>
  </si>
  <si>
    <t>ARZ</t>
  </si>
  <si>
    <t>ASA</t>
  </si>
  <si>
    <t>ASB</t>
  </si>
  <si>
    <t>ASC</t>
  </si>
  <si>
    <t>ASD</t>
  </si>
  <si>
    <t>ASE</t>
  </si>
  <si>
    <t>ASF</t>
  </si>
  <si>
    <t>ASG</t>
  </si>
  <si>
    <t>ASH</t>
  </si>
  <si>
    <t>ASI</t>
  </si>
  <si>
    <t>ASJ</t>
  </si>
  <si>
    <t>ASK</t>
  </si>
  <si>
    <t>ASL</t>
  </si>
  <si>
    <t>ASM</t>
  </si>
  <si>
    <t>ASN</t>
  </si>
  <si>
    <t>ASO</t>
  </si>
  <si>
    <t>(*)数値が算出できない場合「算出不可」と表記しています。</t>
  </si>
  <si>
    <t>全国</t>
    <rPh sb="0" eb="2">
      <t>ゼンコク</t>
    </rPh>
    <phoneticPr fontId="1"/>
  </si>
  <si>
    <t>北海道</t>
    <rPh sb="0" eb="3">
      <t>ホッカイドウ</t>
    </rPh>
    <phoneticPr fontId="1"/>
  </si>
  <si>
    <t>東北</t>
    <rPh sb="0" eb="2">
      <t>トウホク</t>
    </rPh>
    <phoneticPr fontId="1"/>
  </si>
  <si>
    <t>関東</t>
    <rPh sb="0" eb="2">
      <t>カントウ</t>
    </rPh>
    <phoneticPr fontId="1"/>
  </si>
  <si>
    <t>北陸</t>
    <rPh sb="0" eb="2">
      <t>ホクリク</t>
    </rPh>
    <phoneticPr fontId="1"/>
  </si>
  <si>
    <t>中部</t>
    <rPh sb="0" eb="2">
      <t>チュウブ</t>
    </rPh>
    <phoneticPr fontId="1"/>
  </si>
  <si>
    <t>関西</t>
    <rPh sb="0" eb="2">
      <t>カンサイ</t>
    </rPh>
    <phoneticPr fontId="1"/>
  </si>
  <si>
    <t>人口1万人未満</t>
    <rPh sb="0" eb="2">
      <t>ジンコウ</t>
    </rPh>
    <phoneticPr fontId="1"/>
  </si>
  <si>
    <t>人口1～5万人</t>
    <phoneticPr fontId="1"/>
  </si>
  <si>
    <t>人口5～10万人</t>
    <phoneticPr fontId="1"/>
  </si>
  <si>
    <t>人口10～20万人</t>
    <phoneticPr fontId="1"/>
  </si>
  <si>
    <t>人口20～50万人</t>
    <phoneticPr fontId="1"/>
  </si>
  <si>
    <t>人口50万人以上</t>
    <phoneticPr fontId="1"/>
  </si>
  <si>
    <t>BS一般会計等</t>
  </si>
  <si>
    <t>PL一般会計等</t>
  </si>
  <si>
    <t>住民一人当たり資産額</t>
    <phoneticPr fontId="1"/>
  </si>
  <si>
    <t>住民一人当たり行政コスト</t>
    <phoneticPr fontId="1"/>
  </si>
  <si>
    <t>住民一人当たり負債額</t>
    <phoneticPr fontId="1"/>
  </si>
  <si>
    <t>東北</t>
  </si>
  <si>
    <t>弾力性</t>
  </si>
  <si>
    <t>自律性</t>
  </si>
  <si>
    <t>歳入額対資産比率</t>
  </si>
  <si>
    <t>住民一人当たり_x000D_
資産更新必要額</t>
  </si>
  <si>
    <t>資産形成比率</t>
  </si>
  <si>
    <t>社会資本等形成の_x000D_
世代間負担比率_x000D_
（将来世代負担比率）</t>
  </si>
  <si>
    <t>行政コスト対税収等比率_x000D_
（純経常行政コスト）</t>
  </si>
  <si>
    <t>行政コスト対税収等比率_x000D_
（純行政コスト）</t>
  </si>
  <si>
    <t>基礎的財政収支_x000D_
（プライマリーバランス）</t>
  </si>
  <si>
    <t>基礎的財政収支_x000D_
（プライマリーバランス）_x000D_
(平均人口あたり)</t>
  </si>
  <si>
    <t>経常収支比率_x000D_
（参考値）</t>
  </si>
  <si>
    <t>住民一人当たり_x000D_
人件費</t>
  </si>
  <si>
    <t>住民一人当たり_x000D_
減価償却費</t>
  </si>
  <si>
    <t>住民一人当たり_x000D_
補助金等</t>
  </si>
  <si>
    <t>受益者負担の割合</t>
  </si>
  <si>
    <t>資本的補助金率</t>
  </si>
  <si>
    <t>補助金率</t>
  </si>
  <si>
    <t>財政力指数_x000D_
（参考値）</t>
  </si>
  <si>
    <t>実質赤字比率_x000D_
（参考値）</t>
  </si>
  <si>
    <t>連結実質赤字比率_x000D_
（参考値）</t>
  </si>
  <si>
    <t>実質公債費比率_x000D_
（参考値）</t>
  </si>
  <si>
    <t>将来負担比率_x000D_
（参考値）</t>
  </si>
  <si>
    <t>一般会計等_x000D_
（普通会計）</t>
  </si>
  <si>
    <t>全体会計_x000D_
（単体会計）</t>
  </si>
  <si>
    <t>上位</t>
  </si>
  <si>
    <t>中位</t>
  </si>
  <si>
    <t>下位</t>
  </si>
  <si>
    <t>全体平均</t>
  </si>
  <si>
    <t>平均人口</t>
  </si>
  <si>
    <t>北海道</t>
  </si>
  <si>
    <t>関東</t>
  </si>
  <si>
    <t>北陸</t>
  </si>
  <si>
    <t>中部</t>
  </si>
  <si>
    <t>関西</t>
  </si>
  <si>
    <t>中国</t>
  </si>
  <si>
    <t>四国</t>
  </si>
  <si>
    <t>九州</t>
  </si>
  <si>
    <t>沖縄</t>
  </si>
  <si>
    <t>人口</t>
  </si>
  <si>
    <t>地域</t>
  </si>
  <si>
    <t>人口1～5万人</t>
  </si>
  <si>
    <t>人口5～10万人</t>
  </si>
  <si>
    <t>人口10～20万人</t>
  </si>
  <si>
    <t>人口20～50万人</t>
  </si>
  <si>
    <t>北海道</t>
    <phoneticPr fontId="1"/>
  </si>
  <si>
    <t>東北</t>
    <phoneticPr fontId="1"/>
  </si>
  <si>
    <t>関東</t>
    <phoneticPr fontId="1"/>
  </si>
  <si>
    <t>北陸</t>
    <phoneticPr fontId="1"/>
  </si>
  <si>
    <t>中部</t>
    <phoneticPr fontId="1"/>
  </si>
  <si>
    <t>関西</t>
    <phoneticPr fontId="1"/>
  </si>
  <si>
    <t>人口50万人以上</t>
  </si>
  <si>
    <t>全国</t>
    <rPh sb="0" eb="2">
      <t>ゼンコク</t>
    </rPh>
    <phoneticPr fontId="1"/>
  </si>
  <si>
    <t>北海道</t>
    <rPh sb="0" eb="3">
      <t>ホッカイドウ</t>
    </rPh>
    <phoneticPr fontId="1"/>
  </si>
  <si>
    <t>東北</t>
    <rPh sb="0" eb="2">
      <t>トウ</t>
    </rPh>
    <phoneticPr fontId="1"/>
  </si>
  <si>
    <t>業務費用</t>
  </si>
  <si>
    <t>人件費</t>
  </si>
  <si>
    <t>職員給与費</t>
  </si>
  <si>
    <t>賞与等引当金繰入額</t>
  </si>
  <si>
    <t>退職手当引当金繰入額</t>
  </si>
  <si>
    <t>その他</t>
  </si>
  <si>
    <t>物件費等</t>
  </si>
  <si>
    <t>維持補修費</t>
  </si>
  <si>
    <t>減価償却費</t>
  </si>
  <si>
    <t>その他の業務費用</t>
  </si>
  <si>
    <t>支払利息</t>
  </si>
  <si>
    <t>徴収不能引当金繰入額</t>
  </si>
  <si>
    <t>移転費用</t>
  </si>
  <si>
    <t>補助金等</t>
  </si>
  <si>
    <t>社会保障給付</t>
  </si>
  <si>
    <t>他会計への繰出金</t>
  </si>
  <si>
    <t>使用料及び手数料</t>
  </si>
  <si>
    <t>災害復旧事業費</t>
  </si>
  <si>
    <t>資産除売却損</t>
  </si>
  <si>
    <t>投資損失引当金繰入額</t>
  </si>
  <si>
    <t>損失補償等引当金繰入額</t>
  </si>
  <si>
    <t>資産売却益</t>
  </si>
  <si>
    <t>-</t>
  </si>
  <si>
    <t>連結精算表(平成２９年度）</t>
    <phoneticPr fontId="1"/>
  </si>
  <si>
    <t>貸借対照表（BS)</t>
    <rPh sb="0" eb="2">
      <t>タイシャク</t>
    </rPh>
    <rPh sb="2" eb="5">
      <t>タイショウヒョウ</t>
    </rPh>
    <phoneticPr fontId="1"/>
  </si>
  <si>
    <t>行政コスト計算書（PL）</t>
    <rPh sb="0" eb="2">
      <t>ギョウセイ</t>
    </rPh>
    <rPh sb="5" eb="8">
      <t>ケイサンショ</t>
    </rPh>
    <phoneticPr fontId="1"/>
  </si>
  <si>
    <t>純資産変動計算書（NW）</t>
    <rPh sb="0" eb="3">
      <t>ジュンシサン</t>
    </rPh>
    <rPh sb="3" eb="5">
      <t>ヘンドウ</t>
    </rPh>
    <rPh sb="5" eb="8">
      <t>ケイサンショ</t>
    </rPh>
    <phoneticPr fontId="1"/>
  </si>
  <si>
    <t>資金収支計算書（CF)</t>
    <rPh sb="0" eb="2">
      <t>シキン</t>
    </rPh>
    <rPh sb="2" eb="4">
      <t>シュウシ</t>
    </rPh>
    <rPh sb="4" eb="7">
      <t>ケイサンショ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</si>
</sst>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9" formatCode="#,##0,"/>
    <numFmt numFmtId="183" formatCode="#,##0_);[Red]\(#,##0\)"/>
    <numFmt numFmtId="187" formatCode="#,##0.0;[Red]\-#,##0.0"/>
  </numFmts>
  <fonts count="3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b/>
      <sz val="18"/>
      <color theme="1"/>
      <name val="ＭＳ Ｐゴシック"/>
      <family val="2"/>
      <scheme val="minor"/>
    </font>
    <font>
      <sz val="9"/>
      <color theme="1"/>
      <name val="ＭＳ Ｐゴシック"/>
      <family val="2"/>
      <scheme val="minor"/>
    </font>
    <font>
      <b/>
      <sz val="10"/>
      <color theme="1"/>
      <name val="ＭＳ Ｐゴシック"/>
      <family val="2"/>
      <scheme val="minor"/>
    </font>
    <font>
      <sz val="10"/>
      <color theme="1"/>
      <name val="ＭＳ Ｐゴシック"/>
      <family val="2"/>
      <scheme val="minor"/>
    </font>
    <font>
      <sz val="11"/>
      <color theme="1"/>
      <name val="ＭＳ Ｐゴシック"/>
      <family val="3"/>
      <charset val="128"/>
      <scheme val="minor"/>
    </font>
    <font>
      <sz val="11"/>
      <name val="ＭＳ Ｐゴシック"/>
      <family val="2"/>
      <charset val="128"/>
    </font>
    <font>
      <sz val="10"/>
      <color theme="1"/>
      <name val="ＭＳ Ｐゴシック"/>
      <family val="3"/>
      <charset val="128"/>
      <scheme val="minor"/>
    </font>
    <font>
      <sz val="10"/>
      <color theme="1"/>
      <name val="ＭＳ ゴシック"/>
      <family val="3"/>
      <charset val="128"/>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ajor"/>
    </font>
    <font>
      <sz val="11"/>
      <color theme="1"/>
      <name val="ＭＳ Ｐゴシック"/>
      <family val="3"/>
      <charset val="128"/>
      <scheme val="major"/>
    </font>
    <font>
      <sz val="11"/>
      <color theme="1"/>
      <name val="ＭＳ Ｐゴシック"/>
      <family val="3"/>
      <charset val="128"/>
    </font>
    <font>
      <strike/>
      <sz val="11"/>
      <name val="ＭＳ Ｐゴシック"/>
      <family val="3"/>
      <charset val="128"/>
    </font>
    <font>
      <sz val="11"/>
      <color theme="1"/>
      <name val="ＭＳ Ｐゴシック"/>
      <family val="2"/>
      <scheme val="minor"/>
    </font>
    <font>
      <sz val="12"/>
      <color theme="1"/>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sz val="12"/>
      <color theme="1"/>
      <name val="ＭＳ ゴシック"/>
      <family val="3"/>
      <charset val="128"/>
    </font>
    <font>
      <b/>
      <sz val="12"/>
      <color rgb="FFFF0000"/>
      <name val="ＭＳ Ｐゴシック"/>
      <family val="3"/>
      <charset val="128"/>
      <scheme val="minor"/>
    </font>
    <font>
      <sz val="11"/>
      <color theme="1"/>
      <name val="メイリオ"/>
      <family val="3"/>
      <charset val="128"/>
    </font>
    <font>
      <sz val="12"/>
      <color theme="1"/>
      <name val="メイリオ"/>
      <family val="3"/>
      <charset val="128"/>
    </font>
    <font>
      <sz val="10"/>
      <color theme="1"/>
      <name val="メイリオ"/>
      <family val="3"/>
      <charset val="128"/>
    </font>
    <font>
      <b/>
      <sz val="11"/>
      <color theme="1"/>
      <name val="メイリオ"/>
      <family val="3"/>
      <charset val="128"/>
    </font>
    <font>
      <b/>
      <sz val="10"/>
      <color theme="1"/>
      <name val="メイリオ"/>
      <family val="3"/>
      <charset val="128"/>
    </font>
    <font>
      <sz val="11"/>
      <color rgb="FFFF0000"/>
      <name val="メイリオ"/>
      <family val="3"/>
      <charset val="128"/>
    </font>
    <font>
      <b/>
      <sz val="18"/>
      <color theme="1"/>
      <name val="游明朝"/>
      <family val="1"/>
      <charset val="128"/>
    </font>
    <font>
      <sz val="11"/>
      <color theme="1"/>
      <name val="游明朝"/>
      <family val="1"/>
      <charset val="128"/>
    </font>
    <font>
      <sz val="11"/>
      <color rgb="FFFFFFFF"/>
      <name val="游明朝"/>
      <family val="1"/>
      <charset val="128"/>
    </font>
    <font>
      <sz val="9"/>
      <color theme="1"/>
      <name val="游明朝"/>
      <family val="1"/>
      <charset val="128"/>
    </font>
    <font>
      <b/>
      <sz val="9"/>
      <color theme="1"/>
      <name val="游明朝"/>
      <family val="1"/>
      <charset val="128"/>
    </font>
    <font>
      <b/>
      <sz val="12"/>
      <color theme="1"/>
      <name val="游明朝"/>
      <family val="1"/>
      <charset val="128"/>
    </font>
    <font>
      <sz val="18"/>
      <color theme="1"/>
      <name val="ＭＳ Ｐゴシック"/>
      <family val="2"/>
      <scheme val="minor"/>
    </font>
  </fonts>
  <fills count="30">
    <fill>
      <patternFill patternType="none"/>
    </fill>
    <fill>
      <patternFill patternType="gray125"/>
    </fill>
    <fill>
      <patternFill patternType="solid">
        <fgColor theme="7" tint="0.59999389629810485"/>
        <bgColor indexed="64"/>
      </patternFill>
    </fill>
    <fill>
      <patternFill patternType="solid">
        <fgColor rgb="FFCCFFCC"/>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rgb="FFFBD4B4"/>
        <bgColor indexed="64"/>
      </patternFill>
    </fill>
    <fill>
      <patternFill patternType="solid">
        <fgColor rgb="FFD6E3BC"/>
        <bgColor indexed="64"/>
      </patternFill>
    </fill>
    <fill>
      <patternFill patternType="solid">
        <fgColor rgb="FFB6DDE8"/>
        <bgColor indexed="64"/>
      </patternFill>
    </fill>
    <fill>
      <patternFill patternType="solid">
        <fgColor theme="4" tint="0.79998168889431442"/>
        <bgColor indexed="64"/>
      </patternFill>
    </fill>
    <fill>
      <patternFill patternType="solid">
        <fgColor rgb="FF99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4B610B"/>
        <bgColor indexed="64"/>
      </patternFill>
    </fill>
    <fill>
      <patternFill patternType="solid">
        <fgColor rgb="FF0B4C5F"/>
        <bgColor indexed="64"/>
      </patternFill>
    </fill>
    <fill>
      <patternFill patternType="solid">
        <fgColor rgb="FFD8F6CE"/>
        <bgColor indexed="64"/>
      </patternFill>
    </fill>
    <fill>
      <patternFill patternType="solid">
        <fgColor rgb="FFCEE3F6"/>
        <bgColor indexed="64"/>
      </patternFill>
    </fill>
    <fill>
      <patternFill patternType="solid">
        <fgColor rgb="FFBCF5A9"/>
        <bgColor indexed="64"/>
      </patternFill>
    </fill>
    <fill>
      <patternFill patternType="solid">
        <fgColor rgb="FFA9D0F5"/>
        <bgColor indexed="64"/>
      </patternFill>
    </fill>
    <fill>
      <patternFill patternType="solid">
        <fgColor rgb="FFDDEBF7"/>
        <bgColor indexed="64"/>
      </patternFill>
    </fill>
    <fill>
      <patternFill patternType="solid">
        <fgColor theme="5"/>
        <bgColor indexed="64"/>
      </patternFill>
    </fill>
    <fill>
      <patternFill patternType="solid">
        <fgColor rgb="FF8A4B08"/>
        <bgColor indexed="64"/>
      </patternFill>
    </fill>
    <fill>
      <patternFill patternType="solid">
        <fgColor rgb="FF688A08"/>
        <bgColor indexed="64"/>
      </patternFill>
    </fill>
    <fill>
      <patternFill patternType="solid">
        <fgColor rgb="FF086A87"/>
        <bgColor indexed="64"/>
      </patternFill>
    </fill>
    <fill>
      <patternFill patternType="solid">
        <fgColor rgb="FFDF7401"/>
        <bgColor indexed="64"/>
      </patternFill>
    </fill>
    <fill>
      <patternFill patternType="solid">
        <fgColor rgb="FFF6E3CE"/>
        <bgColor indexed="64"/>
      </patternFill>
    </fill>
    <fill>
      <patternFill patternType="solid">
        <fgColor rgb="FFF5D0A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FFFFFF"/>
      </left>
      <right/>
      <top style="medium">
        <color rgb="FFFFFFFF"/>
      </top>
      <bottom/>
      <diagonal/>
    </border>
    <border>
      <left/>
      <right style="medium">
        <color rgb="FFFFFFFF"/>
      </right>
      <top style="medium">
        <color rgb="FFFFFFFF"/>
      </top>
      <bottom/>
      <diagonal/>
    </border>
    <border>
      <left style="medium">
        <color rgb="FFFFFFFF"/>
      </left>
      <right/>
      <top/>
      <bottom style="medium">
        <color indexed="64"/>
      </bottom>
      <diagonal/>
    </border>
    <border>
      <left/>
      <right style="medium">
        <color rgb="FFFFFFFF"/>
      </right>
      <top/>
      <bottom style="medium">
        <color indexed="64"/>
      </bottom>
      <diagonal/>
    </border>
    <border>
      <left style="medium">
        <color indexed="64"/>
      </left>
      <right style="medium">
        <color indexed="64"/>
      </right>
      <top/>
      <bottom style="medium">
        <color rgb="FFFFFFFF"/>
      </bottom>
      <diagonal/>
    </border>
    <border>
      <left/>
      <right style="medium">
        <color indexed="64"/>
      </right>
      <top/>
      <bottom style="medium">
        <color rgb="FFFFFFFF"/>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indexed="64"/>
      </left>
      <right style="medium">
        <color indexed="64"/>
      </right>
      <top style="medium">
        <color rgb="FFFFFFFF"/>
      </top>
      <bottom/>
      <diagonal/>
    </border>
    <border>
      <left style="medium">
        <color indexed="64"/>
      </left>
      <right style="medium">
        <color indexed="64"/>
      </right>
      <top style="medium">
        <color indexed="64"/>
      </top>
      <bottom/>
      <diagonal/>
    </border>
    <border diagonalUp="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xf numFmtId="0" fontId="10" fillId="0" borderId="0">
      <alignment vertical="center"/>
    </xf>
    <xf numFmtId="0" fontId="18" fillId="0" borderId="0"/>
    <xf numFmtId="0" fontId="20" fillId="0" borderId="0"/>
  </cellStyleXfs>
  <cellXfs count="302">
    <xf numFmtId="0" fontId="0" fillId="0" borderId="0" xfId="0">
      <alignment vertical="center"/>
    </xf>
    <xf numFmtId="3" fontId="6" fillId="0" borderId="0" xfId="0" applyNumberFormat="1" applyFont="1" applyAlignment="1"/>
    <xf numFmtId="3" fontId="0" fillId="0" borderId="0" xfId="0" applyNumberFormat="1" applyFont="1" applyAlignment="1"/>
    <xf numFmtId="3" fontId="7" fillId="0" borderId="0" xfId="0" applyNumberFormat="1" applyFont="1" applyAlignment="1"/>
    <xf numFmtId="0" fontId="0" fillId="0" borderId="1" xfId="0" applyBorder="1">
      <alignment vertical="center"/>
    </xf>
    <xf numFmtId="0" fontId="0" fillId="0" borderId="0" xfId="0" applyFill="1" applyBorder="1">
      <alignment vertical="center"/>
    </xf>
    <xf numFmtId="0" fontId="4" fillId="0" borderId="1" xfId="3" applyFont="1" applyFill="1" applyBorder="1" applyAlignment="1">
      <alignment vertical="center"/>
    </xf>
    <xf numFmtId="0" fontId="4" fillId="0" borderId="1" xfId="3" applyFont="1" applyBorder="1" applyAlignment="1">
      <alignment vertical="center"/>
    </xf>
    <xf numFmtId="38" fontId="0" fillId="0" borderId="0" xfId="1" applyFont="1">
      <alignment vertical="center"/>
    </xf>
    <xf numFmtId="3" fontId="7" fillId="0" borderId="0" xfId="0" applyNumberFormat="1" applyFont="1" applyAlignment="1">
      <alignment horizontal="right"/>
    </xf>
    <xf numFmtId="0" fontId="10" fillId="0" borderId="1" xfId="0" applyFont="1" applyBorder="1">
      <alignment vertical="center"/>
    </xf>
    <xf numFmtId="0" fontId="0" fillId="0" borderId="0" xfId="0" applyFont="1">
      <alignment vertical="center"/>
    </xf>
    <xf numFmtId="0" fontId="10" fillId="0" borderId="1" xfId="0" applyFont="1" applyFill="1" applyBorder="1">
      <alignment vertical="center"/>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3" fillId="9" borderId="9"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3" fillId="8" borderId="9" xfId="0" applyFont="1" applyFill="1" applyBorder="1" applyAlignment="1">
      <alignment horizontal="center" vertical="center" wrapText="1"/>
    </xf>
    <xf numFmtId="0" fontId="0" fillId="0" borderId="0" xfId="0" applyNumberFormat="1">
      <alignment vertical="center"/>
    </xf>
    <xf numFmtId="0" fontId="0" fillId="6" borderId="0" xfId="0" applyFill="1">
      <alignment vertical="center"/>
    </xf>
    <xf numFmtId="3" fontId="10" fillId="0" borderId="1" xfId="0" applyNumberFormat="1" applyFont="1" applyBorder="1" applyAlignment="1">
      <alignment horizontal="right"/>
    </xf>
    <xf numFmtId="176" fontId="0" fillId="0" borderId="1" xfId="0" applyNumberFormat="1" applyBorder="1">
      <alignment vertical="center"/>
    </xf>
    <xf numFmtId="176" fontId="0" fillId="0" borderId="0" xfId="0" applyNumberFormat="1" applyBorder="1">
      <alignment vertical="center"/>
    </xf>
    <xf numFmtId="3" fontId="9" fillId="11" borderId="1" xfId="0" applyNumberFormat="1" applyFont="1" applyFill="1" applyBorder="1" applyAlignment="1"/>
    <xf numFmtId="3" fontId="10" fillId="4" borderId="1" xfId="0" applyNumberFormat="1" applyFont="1" applyFill="1" applyBorder="1" applyAlignment="1">
      <alignment horizontal="center"/>
    </xf>
    <xf numFmtId="3" fontId="10" fillId="4" borderId="1" xfId="0" applyNumberFormat="1" applyFont="1" applyFill="1" applyBorder="1" applyAlignment="1">
      <alignment horizontal="center" vertical="center" shrinkToFit="1"/>
    </xf>
    <xf numFmtId="3" fontId="10" fillId="4" borderId="1" xfId="0" applyNumberFormat="1" applyFont="1" applyFill="1" applyBorder="1" applyAlignment="1"/>
    <xf numFmtId="0" fontId="0" fillId="4" borderId="1" xfId="0" applyFill="1" applyBorder="1">
      <alignment vertical="center"/>
    </xf>
    <xf numFmtId="3" fontId="0" fillId="0" borderId="0" xfId="0" applyNumberFormat="1" applyFont="1" applyAlignment="1">
      <alignment horizontal="left"/>
    </xf>
    <xf numFmtId="3" fontId="10" fillId="4" borderId="1" xfId="0" applyNumberFormat="1" applyFont="1" applyFill="1" applyBorder="1" applyAlignment="1">
      <alignment horizontal="left" vertical="center" shrinkToFit="1"/>
    </xf>
    <xf numFmtId="3" fontId="10" fillId="0" borderId="1" xfId="0" applyNumberFormat="1" applyFont="1" applyBorder="1" applyAlignment="1">
      <alignment horizontal="left"/>
    </xf>
    <xf numFmtId="0" fontId="0" fillId="4" borderId="1" xfId="0" applyFill="1" applyBorder="1" applyAlignment="1">
      <alignment horizontal="right" vertical="center"/>
    </xf>
    <xf numFmtId="3" fontId="0" fillId="4" borderId="1" xfId="0" applyNumberFormat="1" applyFill="1" applyBorder="1" applyAlignment="1">
      <alignment horizontal="left" vertical="center"/>
    </xf>
    <xf numFmtId="3" fontId="10" fillId="5" borderId="1" xfId="0" applyNumberFormat="1" applyFont="1" applyFill="1" applyBorder="1" applyAlignment="1"/>
    <xf numFmtId="3" fontId="10" fillId="2" borderId="1" xfId="0" applyNumberFormat="1" applyFont="1" applyFill="1" applyBorder="1" applyAlignment="1"/>
    <xf numFmtId="3" fontId="10" fillId="6" borderId="1" xfId="0" applyNumberFormat="1" applyFont="1" applyFill="1" applyBorder="1" applyAlignment="1">
      <alignment horizontal="left"/>
    </xf>
    <xf numFmtId="0" fontId="16" fillId="4" borderId="1" xfId="0" applyFont="1" applyFill="1" applyBorder="1">
      <alignment vertical="center"/>
    </xf>
    <xf numFmtId="3" fontId="16" fillId="4" borderId="1" xfId="0" applyNumberFormat="1" applyFont="1" applyFill="1" applyBorder="1" applyAlignment="1">
      <alignment horizontal="center"/>
    </xf>
    <xf numFmtId="3" fontId="17" fillId="4" borderId="1" xfId="0" applyNumberFormat="1" applyFont="1" applyFill="1" applyBorder="1" applyAlignment="1">
      <alignment horizontal="center" vertical="center" shrinkToFit="1"/>
    </xf>
    <xf numFmtId="3" fontId="17" fillId="4" borderId="1" xfId="0" applyNumberFormat="1" applyFont="1" applyFill="1" applyBorder="1" applyAlignment="1"/>
    <xf numFmtId="3" fontId="17" fillId="0" borderId="1" xfId="0" applyNumberFormat="1" applyFont="1" applyBorder="1" applyAlignment="1">
      <alignment horizontal="right"/>
    </xf>
    <xf numFmtId="3" fontId="17" fillId="0" borderId="1" xfId="0" applyNumberFormat="1" applyFont="1" applyBorder="1" applyAlignment="1">
      <alignment horizontal="left"/>
    </xf>
    <xf numFmtId="0" fontId="4" fillId="2" borderId="1" xfId="3" applyFont="1" applyFill="1" applyBorder="1" applyAlignment="1">
      <alignment horizontal="center" vertical="center" wrapText="1"/>
    </xf>
    <xf numFmtId="0" fontId="4" fillId="2" borderId="1" xfId="3" applyFont="1" applyFill="1" applyBorder="1" applyAlignment="1">
      <alignment horizontal="center" vertical="center"/>
    </xf>
    <xf numFmtId="0" fontId="4" fillId="10" borderId="1" xfId="3" applyFont="1" applyFill="1" applyBorder="1" applyAlignment="1">
      <alignment horizontal="center" vertical="center" wrapText="1"/>
    </xf>
    <xf numFmtId="0" fontId="4" fillId="10" borderId="1" xfId="3" applyFont="1" applyFill="1" applyBorder="1" applyAlignment="1">
      <alignment horizontal="center" vertical="center"/>
    </xf>
    <xf numFmtId="0" fontId="4" fillId="10" borderId="1" xfId="3" applyFont="1" applyFill="1" applyBorder="1" applyAlignment="1">
      <alignment vertical="center"/>
    </xf>
    <xf numFmtId="0" fontId="10" fillId="2" borderId="1" xfId="0" applyFont="1" applyFill="1" applyBorder="1">
      <alignment vertical="center"/>
    </xf>
    <xf numFmtId="0" fontId="4" fillId="0" borderId="1" xfId="3" applyFont="1" applyFill="1" applyBorder="1" applyAlignment="1">
      <alignment horizontal="left" vertical="center"/>
    </xf>
    <xf numFmtId="0" fontId="18" fillId="0" borderId="1" xfId="3" applyFont="1" applyFill="1" applyBorder="1" applyAlignment="1">
      <alignment vertical="center"/>
    </xf>
    <xf numFmtId="0" fontId="4" fillId="2" borderId="1" xfId="3" applyFont="1" applyFill="1" applyBorder="1" applyAlignment="1">
      <alignment horizontal="left" vertical="center"/>
    </xf>
    <xf numFmtId="0" fontId="19" fillId="0" borderId="1" xfId="3" applyFont="1" applyFill="1" applyBorder="1" applyAlignment="1">
      <alignment vertical="center"/>
    </xf>
    <xf numFmtId="0" fontId="19" fillId="10" borderId="1" xfId="3" applyFont="1" applyFill="1" applyBorder="1" applyAlignment="1">
      <alignment horizontal="center" vertical="center"/>
    </xf>
    <xf numFmtId="0" fontId="4" fillId="6" borderId="5" xfId="3" applyFont="1" applyFill="1" applyBorder="1" applyAlignment="1">
      <alignment vertical="center"/>
    </xf>
    <xf numFmtId="0" fontId="4" fillId="6" borderId="4" xfId="3" applyFont="1" applyFill="1" applyBorder="1" applyAlignment="1">
      <alignment horizontal="center" vertical="center"/>
    </xf>
    <xf numFmtId="0" fontId="4" fillId="6" borderId="4" xfId="3" applyFont="1" applyFill="1" applyBorder="1" applyAlignment="1">
      <alignment horizontal="left" vertical="center"/>
    </xf>
    <xf numFmtId="0" fontId="0" fillId="0" borderId="0" xfId="0" applyFont="1" applyFill="1">
      <alignment vertical="center"/>
    </xf>
    <xf numFmtId="0" fontId="0" fillId="6" borderId="0" xfId="0" applyFont="1" applyFill="1">
      <alignment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3" fontId="10" fillId="0" borderId="1" xfId="0" applyNumberFormat="1" applyFont="1" applyFill="1" applyBorder="1" applyAlignment="1">
      <alignment horizontal="left"/>
    </xf>
    <xf numFmtId="49" fontId="9" fillId="0" borderId="1" xfId="0" applyNumberFormat="1" applyFont="1" applyFill="1" applyBorder="1" applyAlignment="1">
      <alignment horizontal="left"/>
    </xf>
    <xf numFmtId="0" fontId="0" fillId="11" borderId="1" xfId="0" applyFill="1" applyBorder="1">
      <alignment vertical="center"/>
    </xf>
    <xf numFmtId="3" fontId="7" fillId="11" borderId="1" xfId="0" applyNumberFormat="1" applyFont="1" applyFill="1" applyBorder="1" applyAlignment="1">
      <alignment horizontal="center"/>
    </xf>
    <xf numFmtId="3" fontId="12" fillId="11" borderId="1" xfId="0" applyNumberFormat="1" applyFont="1" applyFill="1" applyBorder="1" applyAlignment="1">
      <alignment horizontal="center" vertical="center" shrinkToFit="1"/>
    </xf>
    <xf numFmtId="3" fontId="9" fillId="0" borderId="1" xfId="0" applyNumberFormat="1" applyFont="1" applyFill="1" applyBorder="1" applyAlignment="1">
      <alignment horizontal="left" wrapText="1"/>
    </xf>
    <xf numFmtId="3" fontId="9" fillId="0" borderId="1" xfId="0" applyNumberFormat="1" applyFont="1" applyFill="1" applyBorder="1" applyAlignment="1">
      <alignment horizontal="left"/>
    </xf>
    <xf numFmtId="3" fontId="9" fillId="11" borderId="1" xfId="0" applyNumberFormat="1" applyFont="1" applyFill="1" applyBorder="1" applyAlignment="1">
      <alignment vertical="center"/>
    </xf>
    <xf numFmtId="3" fontId="9" fillId="4" borderId="1" xfId="0" applyNumberFormat="1" applyFont="1" applyFill="1" applyBorder="1" applyAlignment="1"/>
    <xf numFmtId="3" fontId="9" fillId="5" borderId="1" xfId="0" applyNumberFormat="1" applyFont="1" applyFill="1" applyBorder="1" applyAlignment="1"/>
    <xf numFmtId="0" fontId="4" fillId="2" borderId="1" xfId="3" applyFont="1" applyFill="1" applyBorder="1" applyAlignment="1">
      <alignment horizontal="center" vertical="center"/>
    </xf>
    <xf numFmtId="0" fontId="4" fillId="10" borderId="1" xfId="3" applyFont="1" applyFill="1" applyBorder="1" applyAlignment="1">
      <alignment horizontal="center" vertical="center"/>
    </xf>
    <xf numFmtId="0" fontId="10" fillId="10" borderId="1"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1" xfId="0" applyFont="1" applyFill="1" applyBorder="1" applyAlignment="1">
      <alignment horizontal="center" vertical="center"/>
    </xf>
    <xf numFmtId="49" fontId="10" fillId="0" borderId="1" xfId="0" applyNumberFormat="1" applyFont="1" applyBorder="1">
      <alignment vertical="center"/>
    </xf>
    <xf numFmtId="49" fontId="10" fillId="0" borderId="1" xfId="0" applyNumberFormat="1" applyFont="1" applyFill="1" applyBorder="1">
      <alignment vertical="center"/>
    </xf>
    <xf numFmtId="0" fontId="22" fillId="0" borderId="0" xfId="0" applyFont="1">
      <alignment vertical="center"/>
    </xf>
    <xf numFmtId="0" fontId="23" fillId="0" borderId="1" xfId="0" applyFont="1" applyBorder="1" applyAlignment="1">
      <alignment horizontal="center" vertical="center"/>
    </xf>
    <xf numFmtId="0" fontId="24" fillId="6" borderId="16" xfId="0" applyFont="1" applyFill="1" applyBorder="1" applyAlignment="1">
      <alignment horizontal="center" vertical="center" wrapText="1"/>
    </xf>
    <xf numFmtId="0" fontId="24" fillId="6" borderId="18" xfId="0" applyFont="1" applyFill="1" applyBorder="1" applyAlignment="1">
      <alignment horizontal="center" vertical="center" wrapText="1"/>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9" xfId="0" applyFont="1" applyBorder="1" applyAlignment="1">
      <alignment horizontal="center" vertical="center" wrapText="1"/>
    </xf>
    <xf numFmtId="0" fontId="24" fillId="8" borderId="21" xfId="0" applyFont="1" applyFill="1" applyBorder="1" applyAlignment="1">
      <alignment horizontal="center" vertical="center" wrapText="1"/>
    </xf>
    <xf numFmtId="0" fontId="24" fillId="8" borderId="19" xfId="0" applyFont="1" applyFill="1" applyBorder="1" applyAlignment="1">
      <alignment horizontal="center" vertical="center" wrapText="1"/>
    </xf>
    <xf numFmtId="0" fontId="24" fillId="0" borderId="0" xfId="0" applyFont="1">
      <alignment vertical="center"/>
    </xf>
    <xf numFmtId="0" fontId="24" fillId="10" borderId="1" xfId="0" applyFont="1" applyFill="1" applyBorder="1" applyAlignment="1">
      <alignment horizontal="center" vertical="center"/>
    </xf>
    <xf numFmtId="0" fontId="24" fillId="0" borderId="1" xfId="0" applyFont="1" applyBorder="1">
      <alignment vertical="center"/>
    </xf>
    <xf numFmtId="176" fontId="24" fillId="0" borderId="1" xfId="0" applyNumberFormat="1" applyFont="1" applyBorder="1">
      <alignment vertical="center"/>
    </xf>
    <xf numFmtId="38" fontId="24" fillId="0" borderId="1" xfId="1" applyFont="1" applyBorder="1">
      <alignment vertical="center"/>
    </xf>
    <xf numFmtId="0" fontId="24" fillId="0" borderId="1" xfId="0" applyNumberFormat="1" applyFont="1" applyBorder="1">
      <alignment vertical="center"/>
    </xf>
    <xf numFmtId="3" fontId="14" fillId="12" borderId="1" xfId="0" applyNumberFormat="1" applyFont="1" applyFill="1" applyBorder="1" applyAlignment="1">
      <alignment horizontal="center"/>
    </xf>
    <xf numFmtId="3" fontId="15" fillId="12" borderId="1" xfId="0" applyNumberFormat="1" applyFont="1" applyFill="1" applyBorder="1" applyAlignment="1">
      <alignment horizontal="center" vertical="center" shrinkToFit="1"/>
    </xf>
    <xf numFmtId="3" fontId="20" fillId="10" borderId="1" xfId="0" applyNumberFormat="1" applyFont="1" applyFill="1" applyBorder="1" applyAlignment="1">
      <alignment horizontal="center"/>
    </xf>
    <xf numFmtId="0" fontId="10" fillId="10" borderId="1" xfId="0" applyFont="1" applyFill="1" applyBorder="1">
      <alignment vertical="center"/>
    </xf>
    <xf numFmtId="3" fontId="10" fillId="10" borderId="1" xfId="0" applyNumberFormat="1" applyFont="1" applyFill="1" applyBorder="1" applyAlignment="1"/>
    <xf numFmtId="3" fontId="17" fillId="0" borderId="1" xfId="0" applyNumberFormat="1" applyFont="1" applyFill="1" applyBorder="1" applyAlignment="1">
      <alignment horizontal="left"/>
    </xf>
    <xf numFmtId="3" fontId="10" fillId="0" borderId="1" xfId="0" applyNumberFormat="1" applyFont="1" applyFill="1" applyBorder="1" applyAlignment="1">
      <alignment horizontal="left" wrapText="1"/>
    </xf>
    <xf numFmtId="3" fontId="10" fillId="0" borderId="1" xfId="0" applyNumberFormat="1" applyFont="1" applyFill="1" applyBorder="1" applyAlignment="1">
      <alignment horizontal="left" shrinkToFit="1"/>
    </xf>
    <xf numFmtId="3" fontId="10" fillId="6" borderId="1" xfId="0" applyNumberFormat="1" applyFont="1" applyFill="1" applyBorder="1" applyAlignment="1">
      <alignment horizontal="left" shrinkToFit="1"/>
    </xf>
    <xf numFmtId="0" fontId="0" fillId="10" borderId="1" xfId="0" applyFont="1" applyFill="1" applyBorder="1" applyAlignment="1">
      <alignment horizontal="center" vertical="center"/>
    </xf>
    <xf numFmtId="3" fontId="10" fillId="0" borderId="1" xfId="0" applyNumberFormat="1" applyFont="1" applyBorder="1" applyAlignment="1"/>
    <xf numFmtId="3" fontId="10" fillId="0" borderId="0" xfId="0" applyNumberFormat="1" applyFont="1" applyAlignment="1"/>
    <xf numFmtId="177" fontId="10" fillId="0" borderId="0" xfId="0" applyNumberFormat="1" applyFont="1" applyAlignment="1"/>
    <xf numFmtId="3" fontId="16" fillId="4" borderId="1" xfId="0" applyNumberFormat="1" applyFont="1" applyFill="1" applyBorder="1" applyAlignment="1">
      <alignment horizontal="center" vertical="center" shrinkToFit="1"/>
    </xf>
    <xf numFmtId="3" fontId="10" fillId="0" borderId="0" xfId="0" applyNumberFormat="1" applyFont="1" applyAlignment="1">
      <alignment horizontal="left"/>
    </xf>
    <xf numFmtId="38" fontId="0" fillId="0" borderId="1" xfId="1" applyFont="1" applyBorder="1">
      <alignment vertical="center"/>
    </xf>
    <xf numFmtId="3" fontId="10" fillId="0" borderId="1" xfId="0" applyNumberFormat="1" applyFont="1" applyBorder="1" applyAlignment="1">
      <alignment horizontal="right" vertical="center"/>
    </xf>
    <xf numFmtId="179" fontId="6" fillId="0" borderId="0" xfId="0" applyNumberFormat="1" applyFont="1" applyAlignment="1"/>
    <xf numFmtId="179" fontId="7" fillId="0" borderId="0" xfId="0" applyNumberFormat="1" applyFont="1" applyAlignment="1"/>
    <xf numFmtId="179" fontId="8" fillId="3" borderId="10" xfId="0" applyNumberFormat="1" applyFont="1" applyFill="1" applyBorder="1" applyAlignment="1">
      <alignment horizontal="center" vertical="center" shrinkToFit="1"/>
    </xf>
    <xf numFmtId="179" fontId="9" fillId="3" borderId="11" xfId="0" applyNumberFormat="1" applyFont="1" applyFill="1" applyBorder="1" applyAlignment="1"/>
    <xf numFmtId="179" fontId="9" fillId="0" borderId="12" xfId="0" applyNumberFormat="1" applyFont="1" applyBorder="1" applyAlignment="1">
      <alignment horizontal="right"/>
    </xf>
    <xf numFmtId="179" fontId="9" fillId="3" borderId="13" xfId="0" applyNumberFormat="1" applyFont="1" applyFill="1" applyBorder="1" applyAlignment="1"/>
    <xf numFmtId="179" fontId="9" fillId="0" borderId="1" xfId="0" applyNumberFormat="1" applyFont="1" applyBorder="1" applyAlignment="1">
      <alignment horizontal="right"/>
    </xf>
    <xf numFmtId="179" fontId="9" fillId="3" borderId="14" xfId="0" applyNumberFormat="1" applyFont="1" applyFill="1" applyBorder="1" applyAlignment="1"/>
    <xf numFmtId="179" fontId="9" fillId="0" borderId="8" xfId="0" applyNumberFormat="1" applyFont="1" applyBorder="1" applyAlignment="1">
      <alignment horizontal="right"/>
    </xf>
    <xf numFmtId="179" fontId="0" fillId="0" borderId="1" xfId="0" applyNumberFormat="1" applyBorder="1">
      <alignment vertical="center"/>
    </xf>
    <xf numFmtId="179" fontId="0" fillId="0" borderId="0" xfId="0" applyNumberFormat="1">
      <alignment vertical="center"/>
    </xf>
    <xf numFmtId="179" fontId="0" fillId="0" borderId="0" xfId="0" applyNumberFormat="1" applyFont="1" applyAlignment="1"/>
    <xf numFmtId="179" fontId="17" fillId="4" borderId="1" xfId="0" applyNumberFormat="1" applyFont="1" applyFill="1" applyBorder="1" applyAlignment="1">
      <alignment horizontal="center" vertical="center" shrinkToFit="1"/>
    </xf>
    <xf numFmtId="179" fontId="17" fillId="0" borderId="1" xfId="0" applyNumberFormat="1" applyFont="1" applyBorder="1" applyAlignment="1">
      <alignment horizontal="right"/>
    </xf>
    <xf numFmtId="179" fontId="10" fillId="4" borderId="1" xfId="0" applyNumberFormat="1" applyFont="1" applyFill="1" applyBorder="1" applyAlignment="1">
      <alignment horizontal="center" vertical="center" shrinkToFit="1"/>
    </xf>
    <xf numFmtId="179" fontId="0" fillId="0" borderId="0" xfId="0" applyNumberFormat="1" applyFill="1" applyBorder="1">
      <alignment vertical="center"/>
    </xf>
    <xf numFmtId="179" fontId="0" fillId="0" borderId="0" xfId="0" applyNumberFormat="1" applyBorder="1">
      <alignment vertical="center"/>
    </xf>
    <xf numFmtId="179" fontId="10" fillId="0" borderId="1" xfId="0" applyNumberFormat="1" applyFont="1" applyBorder="1" applyAlignment="1">
      <alignment horizontal="right"/>
    </xf>
    <xf numFmtId="179" fontId="12" fillId="11" borderId="1" xfId="0" applyNumberFormat="1" applyFont="1" applyFill="1" applyBorder="1" applyAlignment="1">
      <alignment horizontal="center" vertical="center" shrinkToFit="1"/>
    </xf>
    <xf numFmtId="179" fontId="9" fillId="0" borderId="1" xfId="0" applyNumberFormat="1" applyFont="1" applyFill="1" applyBorder="1" applyAlignment="1">
      <alignment horizontal="right"/>
    </xf>
    <xf numFmtId="179" fontId="20" fillId="10" borderId="1" xfId="0" applyNumberFormat="1" applyFont="1" applyFill="1" applyBorder="1" applyAlignment="1">
      <alignment horizontal="center"/>
    </xf>
    <xf numFmtId="179" fontId="10" fillId="10" borderId="1" xfId="0" applyNumberFormat="1" applyFont="1" applyFill="1" applyBorder="1" applyAlignment="1">
      <alignment horizontal="center" vertical="center"/>
    </xf>
    <xf numFmtId="179" fontId="10" fillId="0" borderId="1" xfId="0" applyNumberFormat="1" applyFont="1" applyFill="1" applyBorder="1">
      <alignment vertical="center"/>
    </xf>
    <xf numFmtId="179" fontId="10" fillId="0" borderId="1" xfId="0" applyNumberFormat="1" applyFont="1" applyBorder="1" applyAlignment="1">
      <alignment horizontal="right" vertical="center"/>
    </xf>
    <xf numFmtId="38" fontId="0" fillId="14" borderId="1" xfId="1" applyFont="1" applyFill="1" applyBorder="1">
      <alignment vertical="center"/>
    </xf>
    <xf numFmtId="0" fontId="0" fillId="0" borderId="0" xfId="0" applyAlignment="1">
      <alignment horizontal="left" vertical="center"/>
    </xf>
    <xf numFmtId="183" fontId="0" fillId="0" borderId="0" xfId="0" applyNumberFormat="1">
      <alignment vertical="center"/>
    </xf>
    <xf numFmtId="0" fontId="26" fillId="0" borderId="0" xfId="0" applyFont="1">
      <alignment vertical="center"/>
    </xf>
    <xf numFmtId="0" fontId="27" fillId="15" borderId="1" xfId="0" applyFont="1" applyFill="1" applyBorder="1" applyAlignment="1">
      <alignment horizontal="center" vertical="center"/>
    </xf>
    <xf numFmtId="0" fontId="26" fillId="0" borderId="0" xfId="0" applyFont="1" applyAlignment="1">
      <alignment horizontal="right" vertical="center"/>
    </xf>
    <xf numFmtId="0" fontId="0" fillId="0" borderId="0" xfId="0" applyAlignment="1">
      <alignment horizontal="right" vertical="center"/>
    </xf>
    <xf numFmtId="0" fontId="0" fillId="15" borderId="1" xfId="0" applyFill="1" applyBorder="1" applyAlignment="1">
      <alignment horizontal="center" vertical="center"/>
    </xf>
    <xf numFmtId="0" fontId="0" fillId="15" borderId="1" xfId="0" applyFill="1" applyBorder="1" applyAlignment="1">
      <alignment horizontal="center" vertical="center" shrinkToFit="1"/>
    </xf>
    <xf numFmtId="38" fontId="0" fillId="0" borderId="1" xfId="0" applyNumberFormat="1" applyBorder="1">
      <alignment vertical="center"/>
    </xf>
    <xf numFmtId="38" fontId="0" fillId="0" borderId="27" xfId="0" applyNumberFormat="1" applyBorder="1">
      <alignment vertical="center"/>
    </xf>
    <xf numFmtId="0" fontId="0" fillId="0" borderId="27" xfId="0" applyBorder="1">
      <alignment vertical="center"/>
    </xf>
    <xf numFmtId="0" fontId="0" fillId="14" borderId="1" xfId="0" applyFill="1" applyBorder="1">
      <alignment vertical="center"/>
    </xf>
    <xf numFmtId="38" fontId="0" fillId="14" borderId="1" xfId="0" applyNumberFormat="1" applyFill="1" applyBorder="1">
      <alignment vertical="center"/>
    </xf>
    <xf numFmtId="0" fontId="0" fillId="14" borderId="27" xfId="0" applyFill="1" applyBorder="1">
      <alignment vertical="center"/>
    </xf>
    <xf numFmtId="0" fontId="0" fillId="6" borderId="1" xfId="0" applyFill="1" applyBorder="1">
      <alignment vertical="center"/>
    </xf>
    <xf numFmtId="38" fontId="0" fillId="6" borderId="1" xfId="1" applyFont="1" applyFill="1" applyBorder="1">
      <alignment vertical="center"/>
    </xf>
    <xf numFmtId="0" fontId="0" fillId="6" borderId="27" xfId="0" applyFill="1" applyBorder="1">
      <alignment vertical="center"/>
    </xf>
    <xf numFmtId="0" fontId="0" fillId="14" borderId="1" xfId="0" applyFill="1" applyBorder="1" applyAlignment="1">
      <alignment vertical="center" shrinkToFit="1"/>
    </xf>
    <xf numFmtId="187" fontId="0" fillId="0" borderId="1" xfId="0" applyNumberFormat="1" applyBorder="1">
      <alignment vertical="center"/>
    </xf>
    <xf numFmtId="187" fontId="0" fillId="0" borderId="1" xfId="1" applyNumberFormat="1" applyFont="1" applyBorder="1">
      <alignment vertical="center"/>
    </xf>
    <xf numFmtId="0" fontId="0" fillId="0" borderId="1" xfId="0" applyBorder="1" applyAlignment="1">
      <alignment horizontal="left" vertical="center" indent="1"/>
    </xf>
    <xf numFmtId="187" fontId="0" fillId="14" borderId="1" xfId="1" applyNumberFormat="1" applyFont="1" applyFill="1" applyBorder="1">
      <alignment vertical="center"/>
    </xf>
    <xf numFmtId="0" fontId="0" fillId="0" borderId="5" xfId="0" applyBorder="1">
      <alignment vertical="center"/>
    </xf>
    <xf numFmtId="0" fontId="0" fillId="0" borderId="4" xfId="0" applyBorder="1">
      <alignment vertical="center"/>
    </xf>
    <xf numFmtId="38" fontId="0" fillId="0" borderId="0" xfId="0" applyNumberFormat="1">
      <alignment vertical="center"/>
    </xf>
    <xf numFmtId="0" fontId="0" fillId="0" borderId="5" xfId="0" applyBorder="1" applyAlignment="1">
      <alignment horizontal="left" vertical="center" indent="1"/>
    </xf>
    <xf numFmtId="0" fontId="0" fillId="14" borderId="5" xfId="0" applyFill="1" applyBorder="1">
      <alignment vertical="center"/>
    </xf>
    <xf numFmtId="0" fontId="0" fillId="14" borderId="4" xfId="0" applyFill="1" applyBorder="1">
      <alignment vertical="center"/>
    </xf>
    <xf numFmtId="0" fontId="26" fillId="0" borderId="0" xfId="0" applyFont="1" applyAlignment="1">
      <alignment horizontal="center" vertical="center"/>
    </xf>
    <xf numFmtId="0" fontId="26" fillId="15" borderId="1" xfId="0" applyFont="1" applyFill="1" applyBorder="1" applyAlignment="1">
      <alignment horizontal="center" vertical="center"/>
    </xf>
    <xf numFmtId="0" fontId="26" fillId="15" borderId="1" xfId="0" applyFont="1" applyFill="1" applyBorder="1" applyAlignment="1">
      <alignment horizontal="center" vertical="center" wrapText="1"/>
    </xf>
    <xf numFmtId="0" fontId="29" fillId="14" borderId="1" xfId="0" applyFont="1" applyFill="1" applyBorder="1">
      <alignment vertical="center"/>
    </xf>
    <xf numFmtId="38" fontId="30" fillId="14" borderId="1" xfId="1" applyFont="1" applyFill="1" applyBorder="1" applyAlignment="1">
      <alignment horizontal="right" vertical="center"/>
    </xf>
    <xf numFmtId="0" fontId="26" fillId="0" borderId="1" xfId="0" applyFont="1" applyBorder="1" applyAlignment="1">
      <alignment horizontal="left" vertical="center" indent="1"/>
    </xf>
    <xf numFmtId="38" fontId="28" fillId="0" borderId="1" xfId="1" applyFont="1" applyBorder="1" applyAlignment="1">
      <alignment horizontal="right" vertical="center"/>
    </xf>
    <xf numFmtId="0" fontId="29" fillId="14" borderId="1" xfId="0" applyFont="1" applyFill="1" applyBorder="1" applyAlignment="1">
      <alignment horizontal="left" vertical="center"/>
    </xf>
    <xf numFmtId="0" fontId="29" fillId="14" borderId="1" xfId="0" applyFont="1" applyFill="1" applyBorder="1" applyAlignment="1">
      <alignment horizontal="center" vertical="center"/>
    </xf>
    <xf numFmtId="0" fontId="31" fillId="0" borderId="0" xfId="0" applyFont="1">
      <alignment vertical="center"/>
    </xf>
    <xf numFmtId="0" fontId="27" fillId="15" borderId="1" xfId="0" applyFont="1" applyFill="1" applyBorder="1" applyAlignment="1">
      <alignment horizontal="center" vertical="center" wrapText="1"/>
    </xf>
    <xf numFmtId="0" fontId="27" fillId="0" borderId="1" xfId="0" applyFont="1" applyBorder="1" applyAlignment="1">
      <alignment vertical="center" shrinkToFit="1"/>
    </xf>
    <xf numFmtId="176" fontId="27" fillId="0" borderId="1" xfId="0" applyNumberFormat="1" applyFont="1" applyBorder="1" applyAlignment="1">
      <alignment horizontal="right" vertical="center"/>
    </xf>
    <xf numFmtId="0" fontId="0" fillId="15" borderId="1" xfId="0" applyFill="1" applyBorder="1" applyAlignment="1">
      <alignment horizontal="center" vertical="center" wrapText="1"/>
    </xf>
    <xf numFmtId="176" fontId="0" fillId="0" borderId="1" xfId="0" applyNumberFormat="1" applyBorder="1" applyAlignment="1">
      <alignment horizontal="righ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10" fontId="0" fillId="0" borderId="1" xfId="0" applyNumberFormat="1" applyBorder="1" applyAlignment="1">
      <alignment horizontal="center" vertical="center"/>
    </xf>
    <xf numFmtId="0" fontId="0" fillId="0" borderId="27" xfId="0" applyBorder="1" applyAlignment="1">
      <alignment horizontal="center" vertical="center"/>
    </xf>
    <xf numFmtId="38" fontId="0" fillId="0" borderId="5" xfId="0" applyNumberFormat="1" applyBorder="1">
      <alignment vertical="center"/>
    </xf>
    <xf numFmtId="38" fontId="0" fillId="0" borderId="4" xfId="0" applyNumberFormat="1" applyBorder="1" applyAlignment="1">
      <alignment horizontal="left" vertical="center"/>
    </xf>
    <xf numFmtId="38" fontId="0" fillId="0" borderId="5" xfId="1" applyFont="1" applyBorder="1">
      <alignment vertical="center"/>
    </xf>
    <xf numFmtId="0" fontId="0" fillId="0" borderId="4" xfId="0" applyBorder="1" applyAlignment="1">
      <alignment horizontal="left" vertical="center"/>
    </xf>
    <xf numFmtId="38" fontId="25" fillId="13" borderId="0" xfId="1" applyFont="1" applyFill="1" applyAlignment="1"/>
    <xf numFmtId="38" fontId="8" fillId="3" borderId="10" xfId="1" applyFont="1" applyFill="1" applyBorder="1" applyAlignment="1">
      <alignment horizontal="center" vertical="center" shrinkToFit="1"/>
    </xf>
    <xf numFmtId="38" fontId="9" fillId="0" borderId="12" xfId="1" applyFont="1" applyBorder="1" applyAlignment="1">
      <alignment horizontal="right"/>
    </xf>
    <xf numFmtId="38" fontId="9" fillId="0" borderId="1" xfId="1" applyFont="1" applyBorder="1" applyAlignment="1">
      <alignment horizontal="right"/>
    </xf>
    <xf numFmtId="38" fontId="9" fillId="0" borderId="8" xfId="1" applyFont="1" applyBorder="1" applyAlignment="1">
      <alignment horizontal="right"/>
    </xf>
    <xf numFmtId="38" fontId="7" fillId="0" borderId="0" xfId="1" applyFont="1" applyAlignment="1"/>
    <xf numFmtId="0" fontId="32" fillId="0" borderId="0" xfId="5" applyFont="1" applyAlignment="1">
      <alignment horizontal="left" vertical="center"/>
    </xf>
    <xf numFmtId="0" fontId="33" fillId="0" borderId="0" xfId="5" applyFont="1" applyAlignment="1">
      <alignment vertical="center"/>
    </xf>
    <xf numFmtId="0" fontId="33" fillId="18" borderId="1" xfId="5" applyFont="1" applyFill="1" applyBorder="1" applyAlignment="1">
      <alignment horizontal="center" vertical="center"/>
    </xf>
    <xf numFmtId="3" fontId="33" fillId="18" borderId="1" xfId="5" applyNumberFormat="1" applyFont="1" applyFill="1" applyBorder="1" applyAlignment="1">
      <alignment horizontal="right" vertical="center"/>
    </xf>
    <xf numFmtId="176" fontId="33" fillId="18" borderId="1" xfId="5" applyNumberFormat="1" applyFont="1" applyFill="1" applyBorder="1" applyAlignment="1">
      <alignment horizontal="right" vertical="center"/>
    </xf>
    <xf numFmtId="3" fontId="33" fillId="19" borderId="1" xfId="5" applyNumberFormat="1" applyFont="1" applyFill="1" applyBorder="1" applyAlignment="1">
      <alignment horizontal="right" vertical="center"/>
    </xf>
    <xf numFmtId="2" fontId="33" fillId="19" borderId="1" xfId="5" applyNumberFormat="1" applyFont="1" applyFill="1" applyBorder="1" applyAlignment="1">
      <alignment horizontal="right" vertical="center"/>
    </xf>
    <xf numFmtId="0" fontId="33" fillId="20" borderId="1" xfId="5" applyFont="1" applyFill="1" applyBorder="1" applyAlignment="1">
      <alignment horizontal="center" vertical="center"/>
    </xf>
    <xf numFmtId="3" fontId="33" fillId="20" borderId="1" xfId="5" applyNumberFormat="1" applyFont="1" applyFill="1" applyBorder="1" applyAlignment="1">
      <alignment horizontal="right" vertical="center"/>
    </xf>
    <xf numFmtId="176" fontId="33" fillId="20" borderId="1" xfId="5" applyNumberFormat="1" applyFont="1" applyFill="1" applyBorder="1" applyAlignment="1">
      <alignment horizontal="right" vertical="center"/>
    </xf>
    <xf numFmtId="3" fontId="33" fillId="21" borderId="1" xfId="5" applyNumberFormat="1" applyFont="1" applyFill="1" applyBorder="1" applyAlignment="1">
      <alignment horizontal="right" vertical="center"/>
    </xf>
    <xf numFmtId="2" fontId="33" fillId="21" borderId="1" xfId="5" applyNumberFormat="1" applyFont="1" applyFill="1" applyBorder="1" applyAlignment="1">
      <alignment horizontal="right" vertical="center"/>
    </xf>
    <xf numFmtId="3" fontId="33" fillId="0" borderId="0" xfId="5" applyNumberFormat="1" applyFont="1" applyAlignment="1">
      <alignment vertical="center"/>
    </xf>
    <xf numFmtId="2" fontId="33" fillId="0" borderId="0" xfId="5" applyNumberFormat="1" applyFont="1" applyAlignment="1">
      <alignment vertical="center"/>
    </xf>
    <xf numFmtId="176" fontId="33" fillId="0" borderId="0" xfId="5" applyNumberFormat="1" applyFont="1" applyAlignment="1">
      <alignment vertical="center"/>
    </xf>
    <xf numFmtId="0" fontId="33" fillId="20" borderId="28" xfId="5" applyFont="1" applyFill="1" applyBorder="1" applyAlignment="1">
      <alignment horizontal="center" vertical="center"/>
    </xf>
    <xf numFmtId="3" fontId="33" fillId="20" borderId="28" xfId="5" applyNumberFormat="1" applyFont="1" applyFill="1" applyBorder="1" applyAlignment="1">
      <alignment horizontal="right" vertical="center"/>
    </xf>
    <xf numFmtId="176" fontId="33" fillId="20" borderId="28" xfId="5" applyNumberFormat="1" applyFont="1" applyFill="1" applyBorder="1" applyAlignment="1">
      <alignment horizontal="right" vertical="center"/>
    </xf>
    <xf numFmtId="3" fontId="33" fillId="21" borderId="28" xfId="5" applyNumberFormat="1" applyFont="1" applyFill="1" applyBorder="1" applyAlignment="1">
      <alignment horizontal="right" vertical="center"/>
    </xf>
    <xf numFmtId="2" fontId="33" fillId="21" borderId="28" xfId="5" applyNumberFormat="1" applyFont="1" applyFill="1" applyBorder="1" applyAlignment="1">
      <alignment horizontal="right" vertical="center"/>
    </xf>
    <xf numFmtId="0" fontId="0" fillId="0" borderId="29" xfId="0" applyBorder="1">
      <alignment vertical="center"/>
    </xf>
    <xf numFmtId="0" fontId="0" fillId="0" borderId="30" xfId="0" applyBorder="1">
      <alignment vertical="center"/>
    </xf>
    <xf numFmtId="0" fontId="35" fillId="0" borderId="0" xfId="5" applyFont="1"/>
    <xf numFmtId="38" fontId="35" fillId="0" borderId="1" xfId="5" applyNumberFormat="1" applyFont="1" applyBorder="1"/>
    <xf numFmtId="0" fontId="35" fillId="0" borderId="1" xfId="5" applyFont="1" applyBorder="1"/>
    <xf numFmtId="0" fontId="35" fillId="22" borderId="1" xfId="5" applyFont="1" applyFill="1" applyBorder="1"/>
    <xf numFmtId="0" fontId="37" fillId="0" borderId="0" xfId="5" applyFont="1"/>
    <xf numFmtId="0" fontId="34" fillId="23" borderId="5" xfId="5" applyFont="1" applyFill="1" applyBorder="1" applyAlignment="1">
      <alignment horizontal="center" vertical="center" wrapText="1"/>
    </xf>
    <xf numFmtId="0" fontId="34" fillId="0" borderId="0" xfId="5" applyFont="1" applyFill="1" applyBorder="1" applyAlignment="1">
      <alignment horizontal="center" vertical="center" wrapText="1"/>
    </xf>
    <xf numFmtId="0" fontId="36" fillId="22" borderId="1" xfId="5" applyFont="1" applyFill="1" applyBorder="1" applyAlignment="1">
      <alignment horizontal="center" vertical="center"/>
    </xf>
    <xf numFmtId="0" fontId="33" fillId="0" borderId="0" xfId="5" applyFont="1" applyAlignment="1">
      <alignment vertical="top"/>
    </xf>
    <xf numFmtId="0" fontId="34" fillId="25" borderId="1" xfId="5" applyFont="1" applyFill="1" applyBorder="1" applyAlignment="1">
      <alignment horizontal="center" vertical="center" wrapText="1"/>
    </xf>
    <xf numFmtId="0" fontId="34" fillId="26" borderId="1" xfId="5" applyFont="1" applyFill="1" applyBorder="1" applyAlignment="1">
      <alignment horizontal="center" vertical="center" wrapText="1"/>
    </xf>
    <xf numFmtId="0" fontId="34" fillId="27" borderId="1" xfId="5" applyFont="1" applyFill="1" applyBorder="1" applyAlignment="1">
      <alignment horizontal="center" vertical="center" wrapText="1"/>
    </xf>
    <xf numFmtId="2" fontId="33" fillId="18" borderId="1" xfId="5" applyNumberFormat="1" applyFont="1" applyFill="1" applyBorder="1" applyAlignment="1">
      <alignment horizontal="right" vertical="center"/>
    </xf>
    <xf numFmtId="176" fontId="33" fillId="28" borderId="1" xfId="5" applyNumberFormat="1" applyFont="1" applyFill="1" applyBorder="1" applyAlignment="1">
      <alignment horizontal="right" vertical="center"/>
    </xf>
    <xf numFmtId="2" fontId="33" fillId="20" borderId="1" xfId="5" applyNumberFormat="1" applyFont="1" applyFill="1" applyBorder="1" applyAlignment="1">
      <alignment horizontal="right" vertical="center"/>
    </xf>
    <xf numFmtId="176" fontId="33" fillId="29" borderId="1" xfId="5" applyNumberFormat="1" applyFont="1" applyFill="1" applyBorder="1" applyAlignment="1">
      <alignment horizontal="right" vertical="center"/>
    </xf>
    <xf numFmtId="0" fontId="33" fillId="0" borderId="0" xfId="5" applyFont="1" applyAlignment="1">
      <alignment horizontal="center" vertical="center"/>
    </xf>
    <xf numFmtId="3" fontId="33" fillId="29" borderId="1" xfId="5" applyNumberFormat="1" applyFont="1" applyFill="1" applyBorder="1" applyAlignment="1">
      <alignment horizontal="right" vertical="center"/>
    </xf>
    <xf numFmtId="3" fontId="33" fillId="28" borderId="1" xfId="5" applyNumberFormat="1" applyFont="1" applyFill="1" applyBorder="1" applyAlignment="1">
      <alignment horizontal="right" vertical="center"/>
    </xf>
    <xf numFmtId="2" fontId="33" fillId="20" borderId="28" xfId="5" applyNumberFormat="1" applyFont="1" applyFill="1" applyBorder="1" applyAlignment="1">
      <alignment horizontal="right" vertical="center"/>
    </xf>
    <xf numFmtId="176" fontId="33" fillId="29" borderId="28" xfId="5" applyNumberFormat="1" applyFont="1" applyFill="1" applyBorder="1" applyAlignment="1">
      <alignment horizontal="right" vertical="center"/>
    </xf>
    <xf numFmtId="3" fontId="33" fillId="29" borderId="28" xfId="5" applyNumberFormat="1" applyFont="1" applyFill="1" applyBorder="1" applyAlignment="1">
      <alignment horizontal="right" vertical="center"/>
    </xf>
    <xf numFmtId="0" fontId="33" fillId="29" borderId="1" xfId="5" applyFont="1" applyFill="1" applyBorder="1" applyAlignment="1">
      <alignment horizontal="center" vertical="center"/>
    </xf>
    <xf numFmtId="0" fontId="33" fillId="28" borderId="1" xfId="5" applyFont="1" applyFill="1" applyBorder="1" applyAlignment="1">
      <alignment horizontal="center" vertical="center"/>
    </xf>
    <xf numFmtId="0" fontId="34" fillId="27" borderId="1" xfId="5" applyFont="1" applyFill="1" applyBorder="1" applyAlignment="1">
      <alignment vertical="center" wrapText="1"/>
    </xf>
    <xf numFmtId="0" fontId="36" fillId="22" borderId="31" xfId="5" applyFont="1" applyFill="1" applyBorder="1" applyAlignment="1">
      <alignment vertical="center"/>
    </xf>
    <xf numFmtId="0" fontId="36" fillId="22" borderId="1" xfId="5" applyFont="1" applyFill="1" applyBorder="1" applyAlignment="1">
      <alignment vertical="center"/>
    </xf>
    <xf numFmtId="38" fontId="36" fillId="22" borderId="31" xfId="1" applyFont="1" applyFill="1" applyBorder="1" applyAlignment="1">
      <alignment vertical="center"/>
    </xf>
    <xf numFmtId="0" fontId="36" fillId="22" borderId="1" xfId="5" applyFont="1" applyFill="1" applyBorder="1" applyAlignment="1">
      <alignment horizontal="center" vertical="center"/>
    </xf>
    <xf numFmtId="0" fontId="36" fillId="22" borderId="32" xfId="5" applyFont="1" applyFill="1" applyBorder="1" applyAlignment="1">
      <alignment vertical="center"/>
    </xf>
    <xf numFmtId="179" fontId="7" fillId="0" borderId="0" xfId="0" applyNumberFormat="1" applyFont="1" applyFill="1" applyAlignment="1"/>
    <xf numFmtId="0" fontId="21" fillId="5" borderId="1" xfId="0" applyFont="1" applyFill="1" applyBorder="1" applyAlignment="1">
      <alignment horizontal="center" vertical="center" wrapText="1"/>
    </xf>
    <xf numFmtId="0" fontId="22" fillId="5" borderId="1" xfId="0" applyFont="1" applyFill="1" applyBorder="1" applyAlignment="1">
      <alignment horizontal="center" vertical="center"/>
    </xf>
    <xf numFmtId="0" fontId="21" fillId="4" borderId="1" xfId="0" applyFont="1" applyFill="1" applyBorder="1" applyAlignment="1">
      <alignment horizontal="center" vertical="center" wrapText="1"/>
    </xf>
    <xf numFmtId="0" fontId="22" fillId="4"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xf>
    <xf numFmtId="0" fontId="24" fillId="0" borderId="26" xfId="0" applyFont="1" applyBorder="1" applyAlignment="1">
      <alignment horizontal="center" vertical="center" wrapText="1"/>
    </xf>
    <xf numFmtId="0" fontId="24"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6"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6" borderId="23" xfId="0" applyFont="1" applyFill="1" applyBorder="1" applyAlignment="1">
      <alignment horizontal="center" vertical="center" wrapText="1"/>
    </xf>
    <xf numFmtId="0" fontId="24" fillId="6" borderId="24" xfId="0" applyFont="1" applyFill="1" applyBorder="1" applyAlignment="1">
      <alignment horizontal="center" vertical="center" wrapText="1"/>
    </xf>
    <xf numFmtId="0" fontId="13" fillId="0" borderId="19" xfId="0" applyFont="1" applyBorder="1" applyAlignment="1">
      <alignment horizontal="center" vertical="center" wrapText="1"/>
    </xf>
    <xf numFmtId="0" fontId="13" fillId="0" borderId="25" xfId="0" applyFont="1" applyBorder="1" applyAlignment="1">
      <alignment vertical="center" wrapText="1"/>
    </xf>
    <xf numFmtId="0" fontId="13" fillId="0" borderId="21" xfId="0" applyFont="1" applyBorder="1" applyAlignment="1">
      <alignment vertical="center" wrapText="1"/>
    </xf>
    <xf numFmtId="0" fontId="13" fillId="0" borderId="19" xfId="0" applyFont="1" applyBorder="1" applyAlignment="1">
      <alignment vertical="center" wrapText="1"/>
    </xf>
    <xf numFmtId="0" fontId="24" fillId="7" borderId="26" xfId="0" applyFont="1" applyFill="1" applyBorder="1" applyAlignment="1">
      <alignment horizontal="center" vertical="center" wrapText="1"/>
    </xf>
    <xf numFmtId="0" fontId="24" fillId="7" borderId="22" xfId="0" applyFont="1" applyFill="1" applyBorder="1" applyAlignment="1">
      <alignment horizontal="center" vertical="center" wrapText="1"/>
    </xf>
    <xf numFmtId="0" fontId="0" fillId="0" borderId="1" xfId="0" applyBorder="1" applyAlignment="1">
      <alignment horizontal="center" vertical="center"/>
    </xf>
    <xf numFmtId="0" fontId="24" fillId="0" borderId="0" xfId="0" applyFont="1" applyAlignment="1">
      <alignment horizontal="center" vertical="center"/>
    </xf>
    <xf numFmtId="0" fontId="24" fillId="0" borderId="3" xfId="0" applyFont="1" applyBorder="1" applyAlignment="1">
      <alignment horizontal="right" vertical="center"/>
    </xf>
    <xf numFmtId="0" fontId="24" fillId="0" borderId="1" xfId="0" applyFont="1" applyBorder="1">
      <alignment vertical="center"/>
    </xf>
    <xf numFmtId="0" fontId="24" fillId="10" borderId="1" xfId="0" applyFont="1" applyFill="1" applyBorder="1" applyAlignment="1">
      <alignment horizontal="center" vertical="center"/>
    </xf>
    <xf numFmtId="0" fontId="34" fillId="17" borderId="1" xfId="5" applyFont="1" applyFill="1" applyBorder="1" applyAlignment="1">
      <alignment horizontal="center" vertical="center"/>
    </xf>
    <xf numFmtId="0" fontId="34" fillId="24" borderId="1" xfId="5" applyFont="1" applyFill="1" applyBorder="1" applyAlignment="1">
      <alignment horizontal="center" vertical="center"/>
    </xf>
    <xf numFmtId="0" fontId="34" fillId="25" borderId="1" xfId="5" applyFont="1" applyFill="1" applyBorder="1" applyAlignment="1">
      <alignment horizontal="center" vertical="center" wrapText="1"/>
    </xf>
    <xf numFmtId="0" fontId="34" fillId="16" borderId="1" xfId="5" applyFont="1" applyFill="1" applyBorder="1" applyAlignment="1">
      <alignment horizontal="center" vertical="center"/>
    </xf>
    <xf numFmtId="0" fontId="34" fillId="26" borderId="1" xfId="5" applyFont="1" applyFill="1" applyBorder="1" applyAlignment="1">
      <alignment horizontal="center" vertical="center" wrapText="1"/>
    </xf>
    <xf numFmtId="0" fontId="34" fillId="27" borderId="1" xfId="5" applyFont="1" applyFill="1" applyBorder="1" applyAlignment="1">
      <alignment horizontal="center" vertical="center" wrapText="1"/>
    </xf>
    <xf numFmtId="0" fontId="0" fillId="15" borderId="1" xfId="0" applyFill="1" applyBorder="1" applyAlignment="1">
      <alignment horizontal="center" vertical="center"/>
    </xf>
    <xf numFmtId="0" fontId="0" fillId="15" borderId="6" xfId="0" applyFill="1" applyBorder="1" applyAlignment="1">
      <alignment horizontal="center" vertical="center"/>
    </xf>
    <xf numFmtId="0" fontId="0" fillId="15" borderId="2" xfId="0" applyFill="1" applyBorder="1" applyAlignment="1">
      <alignment horizontal="center" vertical="center"/>
    </xf>
    <xf numFmtId="0" fontId="0" fillId="15" borderId="5" xfId="0" applyFill="1" applyBorder="1" applyAlignment="1">
      <alignment horizontal="center" vertical="center"/>
    </xf>
    <xf numFmtId="0" fontId="0" fillId="15" borderId="4" xfId="0" applyFill="1" applyBorder="1" applyAlignment="1">
      <alignment horizontal="center" vertical="center"/>
    </xf>
    <xf numFmtId="0" fontId="0" fillId="15" borderId="6" xfId="0" applyFill="1" applyBorder="1" applyAlignment="1">
      <alignment horizontal="center" vertical="center" wrapText="1"/>
    </xf>
    <xf numFmtId="0" fontId="0" fillId="15" borderId="2" xfId="0" applyFill="1" applyBorder="1" applyAlignment="1">
      <alignment horizontal="center" vertical="center" wrapText="1"/>
    </xf>
    <xf numFmtId="0" fontId="0" fillId="0" borderId="1" xfId="0" applyBorder="1" applyAlignment="1">
      <alignment horizontal="left" vertical="center"/>
    </xf>
    <xf numFmtId="0" fontId="4" fillId="0" borderId="6" xfId="3" applyFont="1" applyFill="1" applyBorder="1" applyAlignment="1">
      <alignment horizontal="left" vertical="center" wrapText="1"/>
    </xf>
    <xf numFmtId="0" fontId="4" fillId="0" borderId="2" xfId="3" applyFont="1" applyFill="1" applyBorder="1" applyAlignment="1">
      <alignment horizontal="left" vertical="center" wrapText="1"/>
    </xf>
    <xf numFmtId="0" fontId="4" fillId="2" borderId="5" xfId="3" applyFont="1" applyFill="1" applyBorder="1" applyAlignment="1">
      <alignment horizontal="center" vertical="center"/>
    </xf>
    <xf numFmtId="0" fontId="4" fillId="2" borderId="4" xfId="3" applyFont="1" applyFill="1" applyBorder="1" applyAlignment="1">
      <alignment horizontal="center" vertical="center"/>
    </xf>
    <xf numFmtId="0" fontId="4" fillId="10" borderId="5" xfId="3" applyFont="1" applyFill="1" applyBorder="1" applyAlignment="1">
      <alignment horizontal="center" vertical="center"/>
    </xf>
    <xf numFmtId="0" fontId="4" fillId="10" borderId="4" xfId="3" applyFont="1" applyFill="1" applyBorder="1" applyAlignment="1">
      <alignment horizontal="center" vertical="center"/>
    </xf>
    <xf numFmtId="0" fontId="11" fillId="0" borderId="1" xfId="3" applyFont="1" applyFill="1" applyBorder="1" applyAlignment="1">
      <alignment horizontal="center" vertical="center"/>
    </xf>
    <xf numFmtId="0" fontId="4" fillId="2" borderId="1" xfId="3" applyFont="1" applyFill="1" applyBorder="1" applyAlignment="1">
      <alignment horizontal="center" vertical="center"/>
    </xf>
    <xf numFmtId="0" fontId="4" fillId="10" borderId="1" xfId="3" applyFont="1" applyFill="1" applyBorder="1" applyAlignment="1">
      <alignment horizontal="center" vertical="center"/>
    </xf>
    <xf numFmtId="0" fontId="4" fillId="0" borderId="1" xfId="3" applyFont="1" applyFill="1" applyBorder="1" applyAlignment="1">
      <alignment horizontal="left" vertical="center"/>
    </xf>
    <xf numFmtId="0" fontId="10" fillId="0" borderId="1" xfId="0" applyFont="1" applyFill="1" applyBorder="1" applyAlignment="1">
      <alignment horizontal="left" vertical="center"/>
    </xf>
    <xf numFmtId="179" fontId="38" fillId="0" borderId="0" xfId="0" applyNumberFormat="1" applyFont="1" applyAlignment="1"/>
  </cellXfs>
  <cellStyles count="7">
    <cellStyle name="桁区切り" xfId="1" builtinId="6"/>
    <cellStyle name="桁区切り[0]_土地_土地 (2)" xfId="2" xr:uid="{00000000-0005-0000-0000-000002000000}"/>
    <cellStyle name="標準" xfId="0" builtinId="0"/>
    <cellStyle name="標準 2" xfId="5" xr:uid="{00000000-0005-0000-0000-000004000000}"/>
    <cellStyle name="標準 3" xfId="6" xr:uid="{AB9CBF52-9B48-4F9F-A82B-E4BCF085C670}"/>
    <cellStyle name="標準 6 2" xfId="4" xr:uid="{00000000-0005-0000-0000-000005000000}"/>
    <cellStyle name="標準_070928資金仕訳変換表(修正後)" xfId="3" xr:uid="{00000000-0005-0000-0000-000006000000}"/>
  </cellStyles>
  <dxfs count="0"/>
  <tableStyles count="0" defaultTableStyle="TableStyleMedium2" defaultPivotStyle="PivotStyleLight16"/>
  <colors>
    <mruColors>
      <color rgb="FFCCFFCC"/>
      <color rgb="FF99FF66"/>
      <color rgb="FF99FFCC"/>
      <color rgb="FF00FFFF"/>
      <color rgb="FF99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01454136439595"/>
          <c:y val="4.1113814080865299E-2"/>
          <c:w val="0.60009289641806629"/>
          <c:h val="0.77168089177051502"/>
        </c:manualLayout>
      </c:layout>
      <c:pieChart>
        <c:varyColors val="1"/>
        <c:ser>
          <c:idx val="0"/>
          <c:order val="0"/>
          <c:tx>
            <c:strRef>
              <c:f>PL科目説明!$J$2</c:f>
              <c:strCache>
                <c:ptCount val="1"/>
                <c:pt idx="0">
                  <c:v>割合</c:v>
                </c:pt>
              </c:strCache>
            </c:strRef>
          </c:tx>
          <c:spPr>
            <a:ln>
              <a:solidFill>
                <a:schemeClr val="bg1">
                  <a:lumMod val="75000"/>
                </a:schemeClr>
              </a:solidFill>
            </a:ln>
          </c:spPr>
          <c:dPt>
            <c:idx val="0"/>
            <c:bubble3D val="0"/>
            <c:spPr>
              <a:solidFill>
                <a:schemeClr val="accent1"/>
              </a:solidFill>
              <a:ln w="19050">
                <a:solidFill>
                  <a:schemeClr val="bg1">
                    <a:lumMod val="75000"/>
                  </a:schemeClr>
                </a:solidFill>
              </a:ln>
              <a:effectLst/>
            </c:spPr>
            <c:extLst>
              <c:ext xmlns:c16="http://schemas.microsoft.com/office/drawing/2014/chart" uri="{C3380CC4-5D6E-409C-BE32-E72D297353CC}">
                <c16:uniqueId val="{00000001-0C78-4BBB-9829-DDA12637B25A}"/>
              </c:ext>
            </c:extLst>
          </c:dPt>
          <c:dPt>
            <c:idx val="1"/>
            <c:bubble3D val="0"/>
            <c:spPr>
              <a:solidFill>
                <a:schemeClr val="accent2"/>
              </a:solidFill>
              <a:ln w="19050">
                <a:solidFill>
                  <a:schemeClr val="bg1">
                    <a:lumMod val="75000"/>
                  </a:schemeClr>
                </a:solidFill>
              </a:ln>
              <a:effectLst/>
            </c:spPr>
            <c:extLst>
              <c:ext xmlns:c16="http://schemas.microsoft.com/office/drawing/2014/chart" uri="{C3380CC4-5D6E-409C-BE32-E72D297353CC}">
                <c16:uniqueId val="{00000003-0C78-4BBB-9829-DDA12637B25A}"/>
              </c:ext>
            </c:extLst>
          </c:dPt>
          <c:dPt>
            <c:idx val="2"/>
            <c:bubble3D val="0"/>
            <c:spPr>
              <a:solidFill>
                <a:srgbClr val="FFFF00"/>
              </a:solidFill>
              <a:ln w="19050">
                <a:solidFill>
                  <a:schemeClr val="bg1">
                    <a:lumMod val="75000"/>
                  </a:schemeClr>
                </a:solidFill>
              </a:ln>
              <a:effectLst/>
            </c:spPr>
            <c:extLst>
              <c:ext xmlns:c16="http://schemas.microsoft.com/office/drawing/2014/chart" uri="{C3380CC4-5D6E-409C-BE32-E72D297353CC}">
                <c16:uniqueId val="{00000005-0C78-4BBB-9829-DDA12637B25A}"/>
              </c:ext>
            </c:extLst>
          </c:dPt>
          <c:dPt>
            <c:idx val="3"/>
            <c:bubble3D val="0"/>
            <c:spPr>
              <a:solidFill>
                <a:schemeClr val="accent4"/>
              </a:solidFill>
              <a:ln w="19050">
                <a:solidFill>
                  <a:schemeClr val="bg1">
                    <a:lumMod val="75000"/>
                  </a:schemeClr>
                </a:solidFill>
              </a:ln>
              <a:effectLst/>
            </c:spPr>
            <c:extLst>
              <c:ext xmlns:c16="http://schemas.microsoft.com/office/drawing/2014/chart" uri="{C3380CC4-5D6E-409C-BE32-E72D297353CC}">
                <c16:uniqueId val="{00000007-0C78-4BBB-9829-DDA12637B25A}"/>
              </c:ext>
            </c:extLst>
          </c:dPt>
          <c:dPt>
            <c:idx val="4"/>
            <c:bubble3D val="0"/>
            <c:spPr>
              <a:solidFill>
                <a:schemeClr val="accent5"/>
              </a:solidFill>
              <a:ln w="19050">
                <a:solidFill>
                  <a:schemeClr val="bg1">
                    <a:lumMod val="75000"/>
                  </a:schemeClr>
                </a:solidFill>
              </a:ln>
              <a:effectLst/>
            </c:spPr>
            <c:extLst>
              <c:ext xmlns:c16="http://schemas.microsoft.com/office/drawing/2014/chart" uri="{C3380CC4-5D6E-409C-BE32-E72D297353CC}">
                <c16:uniqueId val="{00000009-0C78-4BBB-9829-DDA12637B25A}"/>
              </c:ext>
            </c:extLst>
          </c:dPt>
          <c:dPt>
            <c:idx val="5"/>
            <c:bubble3D val="0"/>
            <c:spPr>
              <a:solidFill>
                <a:schemeClr val="accent6"/>
              </a:solidFill>
              <a:ln w="19050">
                <a:solidFill>
                  <a:schemeClr val="bg1">
                    <a:lumMod val="75000"/>
                  </a:schemeClr>
                </a:solidFill>
              </a:ln>
              <a:effectLst/>
            </c:spPr>
            <c:extLst>
              <c:ext xmlns:c16="http://schemas.microsoft.com/office/drawing/2014/chart" uri="{C3380CC4-5D6E-409C-BE32-E72D297353CC}">
                <c16:uniqueId val="{0000000B-0C78-4BBB-9829-DDA12637B25A}"/>
              </c:ext>
            </c:extLst>
          </c:dPt>
          <c:dPt>
            <c:idx val="6"/>
            <c:bubble3D val="0"/>
            <c:spPr>
              <a:solidFill>
                <a:schemeClr val="accent1">
                  <a:lumMod val="60000"/>
                </a:schemeClr>
              </a:solidFill>
              <a:ln w="19050">
                <a:solidFill>
                  <a:schemeClr val="bg1">
                    <a:lumMod val="75000"/>
                  </a:schemeClr>
                </a:solidFill>
              </a:ln>
              <a:effectLst/>
            </c:spPr>
            <c:extLst>
              <c:ext xmlns:c16="http://schemas.microsoft.com/office/drawing/2014/chart" uri="{C3380CC4-5D6E-409C-BE32-E72D297353CC}">
                <c16:uniqueId val="{0000000D-0C78-4BBB-9829-DDA12637B25A}"/>
              </c:ext>
            </c:extLst>
          </c:dPt>
          <c:dPt>
            <c:idx val="7"/>
            <c:bubble3D val="0"/>
            <c:spPr>
              <a:solidFill>
                <a:schemeClr val="accent2">
                  <a:lumMod val="60000"/>
                </a:schemeClr>
              </a:solidFill>
              <a:ln w="19050">
                <a:solidFill>
                  <a:schemeClr val="bg1">
                    <a:lumMod val="75000"/>
                  </a:schemeClr>
                </a:solidFill>
              </a:ln>
              <a:effectLst/>
            </c:spPr>
            <c:extLst>
              <c:ext xmlns:c16="http://schemas.microsoft.com/office/drawing/2014/chart" uri="{C3380CC4-5D6E-409C-BE32-E72D297353CC}">
                <c16:uniqueId val="{0000000F-0C78-4BBB-9829-DDA12637B25A}"/>
              </c:ext>
            </c:extLst>
          </c:dPt>
          <c:dPt>
            <c:idx val="8"/>
            <c:bubble3D val="0"/>
            <c:spPr>
              <a:solidFill>
                <a:srgbClr val="66FF99"/>
              </a:solidFill>
              <a:ln w="19050">
                <a:solidFill>
                  <a:schemeClr val="bg1">
                    <a:lumMod val="75000"/>
                  </a:schemeClr>
                </a:solidFill>
              </a:ln>
              <a:effectLst/>
            </c:spPr>
            <c:extLst>
              <c:ext xmlns:c16="http://schemas.microsoft.com/office/drawing/2014/chart" uri="{C3380CC4-5D6E-409C-BE32-E72D297353CC}">
                <c16:uniqueId val="{00000011-0C78-4BBB-9829-DDA12637B25A}"/>
              </c:ext>
            </c:extLst>
          </c:dPt>
          <c:dPt>
            <c:idx val="9"/>
            <c:bubble3D val="0"/>
            <c:spPr>
              <a:solidFill>
                <a:schemeClr val="bg1">
                  <a:lumMod val="75000"/>
                </a:schemeClr>
              </a:solidFill>
              <a:ln w="19050">
                <a:solidFill>
                  <a:schemeClr val="bg1">
                    <a:lumMod val="75000"/>
                  </a:schemeClr>
                </a:solidFill>
              </a:ln>
              <a:effectLst/>
            </c:spPr>
            <c:extLst>
              <c:ext xmlns:c16="http://schemas.microsoft.com/office/drawing/2014/chart" uri="{C3380CC4-5D6E-409C-BE32-E72D297353CC}">
                <c16:uniqueId val="{00000013-0C78-4BBB-9829-DDA12637B25A}"/>
              </c:ext>
            </c:extLst>
          </c:dPt>
          <c:dPt>
            <c:idx val="10"/>
            <c:bubble3D val="0"/>
            <c:spPr>
              <a:solidFill>
                <a:schemeClr val="accent2">
                  <a:lumMod val="60000"/>
                  <a:lumOff val="40000"/>
                </a:schemeClr>
              </a:solidFill>
              <a:ln w="19050">
                <a:solidFill>
                  <a:schemeClr val="bg1">
                    <a:lumMod val="75000"/>
                  </a:schemeClr>
                </a:solidFill>
              </a:ln>
              <a:effectLst/>
            </c:spPr>
            <c:extLst>
              <c:ext xmlns:c16="http://schemas.microsoft.com/office/drawing/2014/chart" uri="{C3380CC4-5D6E-409C-BE32-E72D297353CC}">
                <c16:uniqueId val="{00000015-0C78-4BBB-9829-DDA12637B25A}"/>
              </c:ext>
            </c:extLst>
          </c:dPt>
          <c:dPt>
            <c:idx val="11"/>
            <c:bubble3D val="0"/>
            <c:spPr>
              <a:solidFill>
                <a:schemeClr val="accent6">
                  <a:lumMod val="60000"/>
                </a:schemeClr>
              </a:solidFill>
              <a:ln w="19050">
                <a:solidFill>
                  <a:schemeClr val="bg1">
                    <a:lumMod val="75000"/>
                  </a:schemeClr>
                </a:solidFill>
              </a:ln>
              <a:effectLst/>
            </c:spPr>
            <c:extLst>
              <c:ext xmlns:c16="http://schemas.microsoft.com/office/drawing/2014/chart" uri="{C3380CC4-5D6E-409C-BE32-E72D297353CC}">
                <c16:uniqueId val="{00000017-0C78-4BBB-9829-DDA12637B25A}"/>
              </c:ext>
            </c:extLst>
          </c:dPt>
          <c:dLbls>
            <c:dLbl>
              <c:idx val="0"/>
              <c:layout>
                <c:manualLayout>
                  <c:x val="-0.10958647719562817"/>
                  <c:y val="9.3853337204061776E-2"/>
                </c:manualLayout>
              </c:layout>
              <c:tx>
                <c:rich>
                  <a:bodyPr/>
                  <a:lstStyle/>
                  <a:p>
                    <a:r>
                      <a:rPr lang="ja-JP" altLang="en-US"/>
                      <a:t>職員給与費</a:t>
                    </a:r>
                  </a:p>
                  <a:p>
                    <a:fld id="{F75A2898-2188-42C7-B1EC-C6D90146DE65}" type="VALUE">
                      <a:rPr lang="en-US" altLang="ja-JP"/>
                      <a:pPr/>
                      <a:t>[値]</a:t>
                    </a:fld>
                    <a:endParaRPr lang="ja-JP" alt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0C78-4BBB-9829-DDA12637B25A}"/>
                </c:ext>
              </c:extLst>
            </c:dLbl>
            <c:dLbl>
              <c:idx val="1"/>
              <c:layout>
                <c:manualLayout>
                  <c:x val="-0.1076449382376385"/>
                  <c:y val="2.8234633776503364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ea"/>
                        <a:ea typeface="+mn-ea"/>
                        <a:cs typeface="+mn-cs"/>
                      </a:defRPr>
                    </a:pPr>
                    <a:r>
                      <a:rPr lang="ja-JP" altLang="en-US" b="0">
                        <a:solidFill>
                          <a:schemeClr val="tx1"/>
                        </a:solidFill>
                        <a:latin typeface="+mn-ea"/>
                        <a:ea typeface="+mn-ea"/>
                      </a:rPr>
                      <a:t>その他の人件費</a:t>
                    </a:r>
                  </a:p>
                  <a:p>
                    <a:pPr>
                      <a:defRPr>
                        <a:solidFill>
                          <a:schemeClr val="tx1"/>
                        </a:solidFill>
                        <a:latin typeface="+mn-ea"/>
                      </a:defRPr>
                    </a:pPr>
                    <a:fld id="{E69DADC0-4013-453C-BC31-F8E508FA8D04}" type="VALUE">
                      <a:rPr lang="en-US" altLang="ja-JP" b="0">
                        <a:solidFill>
                          <a:schemeClr val="tx1"/>
                        </a:solidFill>
                        <a:latin typeface="+mn-ea"/>
                        <a:ea typeface="+mn-ea"/>
                      </a:rPr>
                      <a:pPr>
                        <a:defRPr>
                          <a:solidFill>
                            <a:schemeClr val="tx1"/>
                          </a:solidFill>
                          <a:latin typeface="+mn-ea"/>
                        </a:defRPr>
                      </a:pPr>
                      <a:t>[値]</a:t>
                    </a:fld>
                    <a:endParaRPr lang="ja-JP" alt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ea"/>
                      <a:ea typeface="+mn-ea"/>
                      <a:cs typeface="+mn-cs"/>
                    </a:defRPr>
                  </a:pPr>
                  <a:endParaRPr lang="ja-JP"/>
                </a:p>
              </c:txPr>
              <c:dLblPos val="bestFit"/>
              <c:showLegendKey val="0"/>
              <c:showVal val="1"/>
              <c:showCatName val="1"/>
              <c:showSerName val="0"/>
              <c:showPercent val="0"/>
              <c:showBubbleSize val="0"/>
              <c:extLst>
                <c:ext xmlns:c15="http://schemas.microsoft.com/office/drawing/2012/chart" uri="{CE6537A1-D6FC-4f65-9D91-7224C49458BB}">
                  <c15:layout>
                    <c:manualLayout>
                      <c:w val="0.16692523268064749"/>
                      <c:h val="9.4691280997843241E-2"/>
                    </c:manualLayout>
                  </c15:layout>
                  <c15:dlblFieldTable/>
                  <c15:showDataLabelsRange val="0"/>
                </c:ext>
                <c:ext xmlns:c16="http://schemas.microsoft.com/office/drawing/2014/chart" uri="{C3380CC4-5D6E-409C-BE32-E72D297353CC}">
                  <c16:uniqueId val="{00000003-0C78-4BBB-9829-DDA12637B25A}"/>
                </c:ext>
              </c:extLst>
            </c:dLbl>
            <c:dLbl>
              <c:idx val="2"/>
              <c:layout>
                <c:manualLayout>
                  <c:x val="-8.2633953317122311E-2"/>
                  <c:y val="-1.5970229363020168E-2"/>
                </c:manualLayout>
              </c:layout>
              <c:tx>
                <c:rich>
                  <a:bodyPr/>
                  <a:lstStyle/>
                  <a:p>
                    <a:r>
                      <a:rPr lang="ja-JP" altLang="en-US"/>
                      <a:t>物件費</a:t>
                    </a:r>
                  </a:p>
                  <a:p>
                    <a:fld id="{F6C8B2BC-EBCA-472C-80B1-FD9B8E296FFF}" type="VALUE">
                      <a:rPr lang="en-US" altLang="ja-JP"/>
                      <a:pPr/>
                      <a:t>[値]</a:t>
                    </a:fld>
                    <a:endParaRPr lang="ja-JP" alt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0C78-4BBB-9829-DDA12637B25A}"/>
                </c:ext>
              </c:extLst>
            </c:dLbl>
            <c:dLbl>
              <c:idx val="3"/>
              <c:layout>
                <c:manualLayout>
                  <c:x val="3.5673195580137172E-2"/>
                  <c:y val="2.0533181769085168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ea"/>
                        <a:ea typeface="+mn-ea"/>
                        <a:cs typeface="+mn-cs"/>
                      </a:defRPr>
                    </a:pPr>
                    <a:fld id="{4F79E393-800E-4971-8822-AFA92B38706D}" type="CATEGORYNAME">
                      <a:rPr lang="ja-JP" altLang="en-US" b="0">
                        <a:latin typeface="+mn-ea"/>
                        <a:ea typeface="+mn-ea"/>
                      </a:rPr>
                      <a:pPr>
                        <a:defRPr>
                          <a:solidFill>
                            <a:schemeClr val="tx1"/>
                          </a:solidFill>
                          <a:latin typeface="+mn-ea"/>
                        </a:defRPr>
                      </a:pPr>
                      <a:t>[分類名]</a:t>
                    </a:fld>
                    <a:endParaRPr lang="ja-JP" altLang="en-US" b="0" baseline="0">
                      <a:latin typeface="+mn-ea"/>
                      <a:ea typeface="+mn-ea"/>
                    </a:endParaRPr>
                  </a:p>
                  <a:p>
                    <a:pPr>
                      <a:defRPr>
                        <a:solidFill>
                          <a:schemeClr val="tx1"/>
                        </a:solidFill>
                        <a:latin typeface="+mn-ea"/>
                      </a:defRPr>
                    </a:pPr>
                    <a:r>
                      <a:rPr lang="en-US" altLang="ja-JP" b="0" baseline="0">
                        <a:latin typeface="+mn-ea"/>
                        <a:ea typeface="+mn-ea"/>
                      </a:rPr>
                      <a:t>2.3</a:t>
                    </a:r>
                    <a:r>
                      <a:rPr lang="ja-JP" altLang="en-US" b="0" baseline="0">
                        <a:latin typeface="+mn-ea"/>
                        <a:ea typeface="+mn-ea"/>
                      </a:rPr>
                      <a:t>％</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ea"/>
                      <a:ea typeface="+mn-ea"/>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6139345347953157"/>
                      <c:h val="8.3143147447971508E-2"/>
                    </c:manualLayout>
                  </c15:layout>
                  <c15:dlblFieldTable/>
                  <c15:showDataLabelsRange val="0"/>
                </c:ext>
                <c:ext xmlns:c16="http://schemas.microsoft.com/office/drawing/2014/chart" uri="{C3380CC4-5D6E-409C-BE32-E72D297353CC}">
                  <c16:uniqueId val="{00000007-0C78-4BBB-9829-DDA12637B25A}"/>
                </c:ext>
              </c:extLst>
            </c:dLbl>
            <c:dLbl>
              <c:idx val="4"/>
              <c:layout>
                <c:manualLayout>
                  <c:x val="-1.6956671265632852E-2"/>
                  <c:y val="-9.7286099509199059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C78-4BBB-9829-DDA12637B25A}"/>
                </c:ext>
              </c:extLst>
            </c:dLbl>
            <c:dLbl>
              <c:idx val="5"/>
              <c:layout>
                <c:manualLayout>
                  <c:x val="9.3984633249311125E-2"/>
                  <c:y val="3.827510617579219E-2"/>
                </c:manualLayout>
              </c:layout>
              <c:tx>
                <c:rich>
                  <a:bodyPr/>
                  <a:lstStyle/>
                  <a:p>
                    <a:r>
                      <a:rPr lang="ja-JP" altLang="en-US"/>
                      <a:t>支払利息</a:t>
                    </a:r>
                  </a:p>
                  <a:p>
                    <a:fld id="{2B34D8A3-CC9D-4F75-891C-85A5D4510E18}" type="VALUE">
                      <a:rPr lang="en-US" altLang="ja-JP"/>
                      <a:pPr/>
                      <a:t>[値]</a:t>
                    </a:fld>
                    <a:endParaRPr lang="ja-JP" alt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0C78-4BBB-9829-DDA12637B25A}"/>
                </c:ext>
              </c:extLst>
            </c:dLbl>
            <c:dLbl>
              <c:idx val="6"/>
              <c:layout>
                <c:manualLayout>
                  <c:x val="-1.46752064477235E-2"/>
                  <c:y val="1.6382091748954067E-2"/>
                </c:manualLayout>
              </c:layout>
              <c:dLblPos val="bestFit"/>
              <c:showLegendKey val="0"/>
              <c:showVal val="1"/>
              <c:showCatName val="1"/>
              <c:showSerName val="0"/>
              <c:showPercent val="0"/>
              <c:showBubbleSize val="0"/>
              <c:extLst>
                <c:ext xmlns:c15="http://schemas.microsoft.com/office/drawing/2012/chart" uri="{CE6537A1-D6FC-4f65-9D91-7224C49458BB}">
                  <c15:layout>
                    <c:manualLayout>
                      <c:w val="0.20207398536153134"/>
                      <c:h val="6.9777271731151891E-2"/>
                    </c:manualLayout>
                  </c15:layout>
                </c:ext>
                <c:ext xmlns:c16="http://schemas.microsoft.com/office/drawing/2014/chart" uri="{C3380CC4-5D6E-409C-BE32-E72D297353CC}">
                  <c16:uniqueId val="{0000000D-0C78-4BBB-9829-DDA12637B25A}"/>
                </c:ext>
              </c:extLst>
            </c:dLbl>
            <c:dLbl>
              <c:idx val="7"/>
              <c:layout>
                <c:manualLayout>
                  <c:x val="-0.11399442459651153"/>
                  <c:y val="-6.6277169858166576E-2"/>
                </c:manualLayout>
              </c:layout>
              <c:tx>
                <c:rich>
                  <a:bodyPr/>
                  <a:lstStyle/>
                  <a:p>
                    <a:r>
                      <a:rPr lang="ja-JP" altLang="en-US"/>
                      <a:t>その他の業務費用</a:t>
                    </a:r>
                  </a:p>
                  <a:p>
                    <a:fld id="{B395EE13-5632-4E8F-BCC6-52854093B36A}" type="VALUE">
                      <a:rPr lang="en-US" altLang="ja-JP"/>
                      <a:pPr/>
                      <a:t>[値]</a:t>
                    </a:fld>
                    <a:endParaRPr lang="ja-JP" alt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0C78-4BBB-9829-DDA12637B25A}"/>
                </c:ext>
              </c:extLst>
            </c:dLbl>
            <c:dLbl>
              <c:idx val="8"/>
              <c:layout>
                <c:manualLayout>
                  <c:x val="5.0005772190621127E-2"/>
                  <c:y val="-8.5133580646432144E-2"/>
                </c:manualLayout>
              </c:layout>
              <c:tx>
                <c:rich>
                  <a:bodyPr/>
                  <a:lstStyle/>
                  <a:p>
                    <a:r>
                      <a:rPr lang="ja-JP" altLang="en-US"/>
                      <a:t>補助金等</a:t>
                    </a:r>
                  </a:p>
                  <a:p>
                    <a:fld id="{8CD033E7-EAD0-4B7A-94E3-1A28A66A7BB2}" type="VALUE">
                      <a:rPr lang="en-US" altLang="ja-JP"/>
                      <a:pPr/>
                      <a:t>[値]</a:t>
                    </a:fld>
                    <a:endParaRPr lang="ja-JP" alt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0C78-4BBB-9829-DDA12637B25A}"/>
                </c:ext>
              </c:extLst>
            </c:dLbl>
            <c:dLbl>
              <c:idx val="9"/>
              <c:layout>
                <c:manualLayout>
                  <c:x val="5.8368891028779277E-2"/>
                  <c:y val="2.1472619267875588E-2"/>
                </c:manualLayout>
              </c:layout>
              <c:tx>
                <c:rich>
                  <a:bodyPr/>
                  <a:lstStyle/>
                  <a:p>
                    <a:r>
                      <a:rPr lang="ja-JP" altLang="en-US"/>
                      <a:t>社会保障給付</a:t>
                    </a:r>
                  </a:p>
                  <a:p>
                    <a:fld id="{318A54B9-9B3F-4ED9-8274-F3055A6CD157}" type="VALUE">
                      <a:rPr lang="en-US" altLang="ja-JP"/>
                      <a:pPr/>
                      <a:t>[値]</a:t>
                    </a:fld>
                    <a:endParaRPr lang="ja-JP" alt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0C78-4BBB-9829-DDA12637B25A}"/>
                </c:ext>
              </c:extLst>
            </c:dLbl>
            <c:dLbl>
              <c:idx val="10"/>
              <c:layout>
                <c:manualLayout>
                  <c:x val="0.10470542842886341"/>
                  <c:y val="9.0628133732364835E-2"/>
                </c:manualLayout>
              </c:layout>
              <c:tx>
                <c:rich>
                  <a:bodyPr/>
                  <a:lstStyle/>
                  <a:p>
                    <a:r>
                      <a:rPr lang="ja-JP" altLang="en-US"/>
                      <a:t>他会計への操出金</a:t>
                    </a:r>
                  </a:p>
                  <a:p>
                    <a:fld id="{BADDE7E1-A946-4E63-B245-5735F65BEB9D}" type="VALUE">
                      <a:rPr lang="en-US" altLang="ja-JP"/>
                      <a:pPr/>
                      <a:t>[値]</a:t>
                    </a:fld>
                    <a:endParaRPr lang="ja-JP" altLang="en-US"/>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0C78-4BBB-9829-DDA12637B25A}"/>
                </c:ext>
              </c:extLst>
            </c:dLbl>
            <c:dLbl>
              <c:idx val="11"/>
              <c:layout>
                <c:manualLayout>
                  <c:x val="-0.30088259689185415"/>
                  <c:y val="1.212673540474376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C78-4BBB-9829-DDA12637B2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ea"/>
                    <a:ea typeface="+mn-ea"/>
                    <a:cs typeface="+mn-cs"/>
                  </a:defRPr>
                </a:pPr>
                <a:endParaRPr lang="ja-JP"/>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PL科目説明!$H$3:$H$14</c:f>
              <c:strCache>
                <c:ptCount val="12"/>
                <c:pt idx="0">
                  <c:v>職員給与費</c:v>
                </c:pt>
                <c:pt idx="1">
                  <c:v>その他の人件費</c:v>
                </c:pt>
                <c:pt idx="2">
                  <c:v>物件費</c:v>
                </c:pt>
                <c:pt idx="3">
                  <c:v>維持補修費</c:v>
                </c:pt>
                <c:pt idx="4">
                  <c:v>減価償却費</c:v>
                </c:pt>
                <c:pt idx="5">
                  <c:v>支払利息</c:v>
                </c:pt>
                <c:pt idx="6">
                  <c:v>徴収不能引当金繰入額</c:v>
                </c:pt>
                <c:pt idx="7">
                  <c:v>その他の業務費用</c:v>
                </c:pt>
                <c:pt idx="8">
                  <c:v>補助金等</c:v>
                </c:pt>
                <c:pt idx="9">
                  <c:v>社会保障給付</c:v>
                </c:pt>
                <c:pt idx="10">
                  <c:v>他会計への操出金</c:v>
                </c:pt>
                <c:pt idx="11">
                  <c:v>その他の移転費用</c:v>
                </c:pt>
              </c:strCache>
            </c:strRef>
          </c:cat>
          <c:val>
            <c:numRef>
              <c:f>PL科目説明!$J$3:$J$14</c:f>
              <c:numCache>
                <c:formatCode>0.0%</c:formatCode>
                <c:ptCount val="12"/>
                <c:pt idx="0">
                  <c:v>0.10789017450375658</c:v>
                </c:pt>
                <c:pt idx="1">
                  <c:v>3.0221388832111187E-2</c:v>
                </c:pt>
                <c:pt idx="2">
                  <c:v>0.14385743350427152</c:v>
                </c:pt>
                <c:pt idx="3">
                  <c:v>4.5486142678538947E-2</c:v>
                </c:pt>
                <c:pt idx="4">
                  <c:v>0.24045019296432854</c:v>
                </c:pt>
                <c:pt idx="5">
                  <c:v>9.35869133235173E-3</c:v>
                </c:pt>
                <c:pt idx="6">
                  <c:v>-2.5064614046564134E-5</c:v>
                </c:pt>
                <c:pt idx="7">
                  <c:v>7.4179773807160843E-2</c:v>
                </c:pt>
                <c:pt idx="8">
                  <c:v>0.14425282713126095</c:v>
                </c:pt>
                <c:pt idx="9">
                  <c:v>6.0999999999999999E-2</c:v>
                </c:pt>
                <c:pt idx="10">
                  <c:v>0.12737530190712382</c:v>
                </c:pt>
                <c:pt idx="11">
                  <c:v>5.246375504002667E-4</c:v>
                </c:pt>
              </c:numCache>
            </c:numRef>
          </c:val>
          <c:extLst>
            <c:ext xmlns:c16="http://schemas.microsoft.com/office/drawing/2014/chart" uri="{C3380CC4-5D6E-409C-BE32-E72D297353CC}">
              <c16:uniqueId val="{00000018-0C78-4BBB-9829-DDA12637B25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2">
          <a:lumMod val="50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1111111111111109E-2"/>
          <c:y val="5.0925925925925923E-2"/>
          <c:w val="0.86388888888888893"/>
          <c:h val="0.7274300087489064"/>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C1B0-4325-BE1A-F1A97A1ADD9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1B0-4325-BE1A-F1A97A1ADD9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C1B0-4325-BE1A-F1A97A1ADD9B}"/>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C1B0-4325-BE1A-F1A97A1ADD9B}"/>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CF資料①OK!$I$6:$I$9</c:f>
              <c:strCache>
                <c:ptCount val="4"/>
                <c:pt idx="0">
                  <c:v>税収等収入</c:v>
                </c:pt>
                <c:pt idx="1">
                  <c:v>国県等補助金収入</c:v>
                </c:pt>
                <c:pt idx="2">
                  <c:v>使用料及び手数料収入</c:v>
                </c:pt>
                <c:pt idx="3">
                  <c:v>その他の収入</c:v>
                </c:pt>
              </c:strCache>
            </c:strRef>
          </c:cat>
          <c:val>
            <c:numRef>
              <c:f>CF資料①OK!$K$6:$K$9</c:f>
              <c:numCache>
                <c:formatCode>0.0%</c:formatCode>
                <c:ptCount val="4"/>
                <c:pt idx="0">
                  <c:v>0.76044110208023308</c:v>
                </c:pt>
                <c:pt idx="1">
                  <c:v>0.1577641323747376</c:v>
                </c:pt>
                <c:pt idx="2">
                  <c:v>2.863376971243593E-2</c:v>
                </c:pt>
                <c:pt idx="3">
                  <c:v>5.3160995832593351E-2</c:v>
                </c:pt>
              </c:numCache>
            </c:numRef>
          </c:val>
          <c:extLst>
            <c:ext xmlns:c16="http://schemas.microsoft.com/office/drawing/2014/chart" uri="{C3380CC4-5D6E-409C-BE32-E72D297353CC}">
              <c16:uniqueId val="{00000008-C1B0-4325-BE1A-F1A97A1ADD9B}"/>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0.13055558411102014"/>
          <c:y val="0.8204609726966795"/>
          <c:w val="0.76944444444444449"/>
          <c:h val="0.147569991251093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2">
          <a:lumMod val="50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4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038849056148494"/>
          <c:y val="6.5585617343791314E-2"/>
          <c:w val="0.80186482126022718"/>
          <c:h val="0.65710434149669195"/>
        </c:manualLayout>
      </c:layout>
      <c:pie3DChart>
        <c:varyColors val="1"/>
        <c:ser>
          <c:idx val="0"/>
          <c:order val="0"/>
          <c:dPt>
            <c:idx val="0"/>
            <c:bubble3D val="0"/>
            <c:spPr>
              <a:solidFill>
                <a:srgbClr val="66FF99"/>
              </a:solidFill>
              <a:ln w="25400">
                <a:solidFill>
                  <a:schemeClr val="lt1"/>
                </a:solidFill>
              </a:ln>
              <a:effectLst/>
              <a:sp3d contourW="25400">
                <a:contourClr>
                  <a:schemeClr val="lt1"/>
                </a:contourClr>
              </a:sp3d>
            </c:spPr>
            <c:extLst>
              <c:ext xmlns:c16="http://schemas.microsoft.com/office/drawing/2014/chart" uri="{C3380CC4-5D6E-409C-BE32-E72D297353CC}">
                <c16:uniqueId val="{00000001-8737-4511-9730-9B86A3D69E48}"/>
              </c:ext>
            </c:extLst>
          </c:dPt>
          <c:dPt>
            <c:idx val="1"/>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3-8737-4511-9730-9B86A3D69E48}"/>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8737-4511-9730-9B86A3D69E48}"/>
              </c:ext>
            </c:extLst>
          </c:dPt>
          <c:dPt>
            <c:idx val="3"/>
            <c:bubble3D val="0"/>
            <c:spPr>
              <a:solidFill>
                <a:schemeClr val="accent2">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8737-4511-9730-9B86A3D69E48}"/>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8737-4511-9730-9B86A3D69E48}"/>
              </c:ext>
            </c:extLst>
          </c:dPt>
          <c:dPt>
            <c:idx val="5"/>
            <c:bubble3D val="0"/>
            <c:spPr>
              <a:solidFill>
                <a:schemeClr val="accent1">
                  <a:lumMod val="40000"/>
                  <a:lumOff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B-8737-4511-9730-9B86A3D69E48}"/>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8737-4511-9730-9B86A3D69E48}"/>
              </c:ext>
            </c:extLst>
          </c:dPt>
          <c:dLbls>
            <c:dLbl>
              <c:idx val="2"/>
              <c:layout>
                <c:manualLayout>
                  <c:x val="5.2073669259654641E-2"/>
                  <c:y val="4.0170513335226476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737-4511-9730-9B86A3D69E48}"/>
                </c:ext>
              </c:extLst>
            </c:dLbl>
            <c:dLbl>
              <c:idx val="6"/>
              <c:layout>
                <c:manualLayout>
                  <c:x val="-4.3327639243787184E-3"/>
                  <c:y val="1.7328776736549713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737-4511-9730-9B86A3D69E48}"/>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(CF資料①OK!$L$6:$L$8,CF資料①OK!$L$10:$L$13)</c:f>
              <c:strCache>
                <c:ptCount val="7"/>
                <c:pt idx="0">
                  <c:v>人件費支出</c:v>
                </c:pt>
                <c:pt idx="1">
                  <c:v> 物件費等支出</c:v>
                </c:pt>
                <c:pt idx="2">
                  <c:v>支払利息支出</c:v>
                </c:pt>
                <c:pt idx="3">
                  <c:v>補助金等支出</c:v>
                </c:pt>
                <c:pt idx="4">
                  <c:v>社会保障給付支出</c:v>
                </c:pt>
                <c:pt idx="5">
                  <c:v>他会計への繰出支出</c:v>
                </c:pt>
                <c:pt idx="6">
                  <c:v>その他の支出(移転費用）</c:v>
                </c:pt>
              </c:strCache>
            </c:strRef>
          </c:cat>
          <c:val>
            <c:numRef>
              <c:f>(CF資料①OK!$N$6:$N$8,CF資料①OK!$N$10:$N$13)</c:f>
              <c:numCache>
                <c:formatCode>0.0%</c:formatCode>
                <c:ptCount val="7"/>
                <c:pt idx="0">
                  <c:v>0.20529329913365951</c:v>
                </c:pt>
                <c:pt idx="1">
                  <c:v>0.27549860638292262</c:v>
                </c:pt>
                <c:pt idx="2">
                  <c:v>1.3476065978849861E-2</c:v>
                </c:pt>
                <c:pt idx="3">
                  <c:v>0.20771714196155686</c:v>
                </c:pt>
                <c:pt idx="4">
                  <c:v>0.1100533693777772</c:v>
                </c:pt>
                <c:pt idx="5">
                  <c:v>0.25700000000000001</c:v>
                </c:pt>
                <c:pt idx="6">
                  <c:v>7.5545287189203014E-4</c:v>
                </c:pt>
              </c:numCache>
            </c:numRef>
          </c:val>
          <c:extLst>
            <c:ext xmlns:c16="http://schemas.microsoft.com/office/drawing/2014/chart" uri="{C3380CC4-5D6E-409C-BE32-E72D297353CC}">
              <c16:uniqueId val="{0000000E-8737-4511-9730-9B86A3D69E48}"/>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1.3209011915984861E-2"/>
          <c:y val="0.77402087025776112"/>
          <c:w val="0.98326199773512246"/>
          <c:h val="0.1940561871468718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2">
          <a:lumMod val="50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産業構造の推移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4158092738407699"/>
          <c:y val="0.15939814814814815"/>
          <c:w val="0.79992607174103236"/>
          <c:h val="0.65044728783902017"/>
        </c:manualLayout>
      </c:layout>
      <c:barChart>
        <c:barDir val="bar"/>
        <c:grouping val="percentStacked"/>
        <c:varyColors val="0"/>
        <c:ser>
          <c:idx val="0"/>
          <c:order val="0"/>
          <c:tx>
            <c:strRef>
              <c:f>産業構造!$B$3</c:f>
              <c:strCache>
                <c:ptCount val="1"/>
                <c:pt idx="0">
                  <c:v>第１次産業</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産業構造!$C$2:$H$2</c:f>
              <c:strCache>
                <c:ptCount val="6"/>
                <c:pt idx="0">
                  <c:v>平成27年</c:v>
                </c:pt>
                <c:pt idx="1">
                  <c:v>平成22年</c:v>
                </c:pt>
                <c:pt idx="2">
                  <c:v>平成17年</c:v>
                </c:pt>
                <c:pt idx="3">
                  <c:v>平成12年</c:v>
                </c:pt>
                <c:pt idx="4">
                  <c:v>平成7年</c:v>
                </c:pt>
                <c:pt idx="5">
                  <c:v>平成2年</c:v>
                </c:pt>
              </c:strCache>
            </c:strRef>
          </c:cat>
          <c:val>
            <c:numRef>
              <c:f>産業構造!$C$3:$H$3</c:f>
              <c:numCache>
                <c:formatCode>0.0%</c:formatCode>
                <c:ptCount val="6"/>
                <c:pt idx="0">
                  <c:v>0.29581252401075681</c:v>
                </c:pt>
                <c:pt idx="1">
                  <c:v>0.33100000000000002</c:v>
                </c:pt>
                <c:pt idx="2">
                  <c:v>0.33400000000000002</c:v>
                </c:pt>
                <c:pt idx="3">
                  <c:v>0.33</c:v>
                </c:pt>
                <c:pt idx="4">
                  <c:v>0.34799999999999998</c:v>
                </c:pt>
                <c:pt idx="5">
                  <c:v>0.375</c:v>
                </c:pt>
              </c:numCache>
            </c:numRef>
          </c:val>
          <c:extLst>
            <c:ext xmlns:c16="http://schemas.microsoft.com/office/drawing/2014/chart" uri="{C3380CC4-5D6E-409C-BE32-E72D297353CC}">
              <c16:uniqueId val="{00000000-DC17-4D64-90B5-B96066EB3686}"/>
            </c:ext>
          </c:extLst>
        </c:ser>
        <c:ser>
          <c:idx val="1"/>
          <c:order val="1"/>
          <c:tx>
            <c:strRef>
              <c:f>産業構造!$B$4</c:f>
              <c:strCache>
                <c:ptCount val="1"/>
                <c:pt idx="0">
                  <c:v>第２次産業</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産業構造!$C$2:$H$2</c:f>
              <c:strCache>
                <c:ptCount val="6"/>
                <c:pt idx="0">
                  <c:v>平成27年</c:v>
                </c:pt>
                <c:pt idx="1">
                  <c:v>平成22年</c:v>
                </c:pt>
                <c:pt idx="2">
                  <c:v>平成17年</c:v>
                </c:pt>
                <c:pt idx="3">
                  <c:v>平成12年</c:v>
                </c:pt>
                <c:pt idx="4">
                  <c:v>平成7年</c:v>
                </c:pt>
                <c:pt idx="5">
                  <c:v>平成2年</c:v>
                </c:pt>
              </c:strCache>
            </c:strRef>
          </c:cat>
          <c:val>
            <c:numRef>
              <c:f>産業構造!$C$4:$H$4</c:f>
              <c:numCache>
                <c:formatCode>0.0%</c:formatCode>
                <c:ptCount val="6"/>
                <c:pt idx="0">
                  <c:v>0.11352285824049174</c:v>
                </c:pt>
                <c:pt idx="1">
                  <c:v>0.112</c:v>
                </c:pt>
                <c:pt idx="2">
                  <c:v>0.14799999999999999</c:v>
                </c:pt>
                <c:pt idx="3">
                  <c:v>0.17799999999999999</c:v>
                </c:pt>
                <c:pt idx="4">
                  <c:v>0.20300000000000001</c:v>
                </c:pt>
                <c:pt idx="5">
                  <c:v>0.20100000000000001</c:v>
                </c:pt>
              </c:numCache>
            </c:numRef>
          </c:val>
          <c:extLst>
            <c:ext xmlns:c16="http://schemas.microsoft.com/office/drawing/2014/chart" uri="{C3380CC4-5D6E-409C-BE32-E72D297353CC}">
              <c16:uniqueId val="{00000001-DC17-4D64-90B5-B96066EB3686}"/>
            </c:ext>
          </c:extLst>
        </c:ser>
        <c:ser>
          <c:idx val="2"/>
          <c:order val="2"/>
          <c:tx>
            <c:strRef>
              <c:f>産業構造!$B$5</c:f>
              <c:strCache>
                <c:ptCount val="1"/>
                <c:pt idx="0">
                  <c:v>第３次産業</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産業構造!$C$2:$H$2</c:f>
              <c:strCache>
                <c:ptCount val="6"/>
                <c:pt idx="0">
                  <c:v>平成27年</c:v>
                </c:pt>
                <c:pt idx="1">
                  <c:v>平成22年</c:v>
                </c:pt>
                <c:pt idx="2">
                  <c:v>平成17年</c:v>
                </c:pt>
                <c:pt idx="3">
                  <c:v>平成12年</c:v>
                </c:pt>
                <c:pt idx="4">
                  <c:v>平成7年</c:v>
                </c:pt>
                <c:pt idx="5">
                  <c:v>平成2年</c:v>
                </c:pt>
              </c:strCache>
            </c:strRef>
          </c:cat>
          <c:val>
            <c:numRef>
              <c:f>産業構造!$C$5:$H$5</c:f>
              <c:numCache>
                <c:formatCode>0.0%</c:formatCode>
                <c:ptCount val="6"/>
                <c:pt idx="0">
                  <c:v>0.59</c:v>
                </c:pt>
                <c:pt idx="1">
                  <c:v>0.55600000000000005</c:v>
                </c:pt>
                <c:pt idx="2">
                  <c:v>0.51900000000000002</c:v>
                </c:pt>
                <c:pt idx="3">
                  <c:v>0.49199999999999999</c:v>
                </c:pt>
                <c:pt idx="4">
                  <c:v>0.44900000000000001</c:v>
                </c:pt>
                <c:pt idx="5">
                  <c:v>0.42399999999999999</c:v>
                </c:pt>
              </c:numCache>
            </c:numRef>
          </c:val>
          <c:extLst>
            <c:ext xmlns:c16="http://schemas.microsoft.com/office/drawing/2014/chart" uri="{C3380CC4-5D6E-409C-BE32-E72D297353CC}">
              <c16:uniqueId val="{00000002-DC17-4D64-90B5-B96066EB3686}"/>
            </c:ext>
          </c:extLst>
        </c:ser>
        <c:dLbls>
          <c:showLegendKey val="0"/>
          <c:showVal val="0"/>
          <c:showCatName val="0"/>
          <c:showSerName val="0"/>
          <c:showPercent val="0"/>
          <c:showBubbleSize val="0"/>
        </c:dLbls>
        <c:gapWidth val="47"/>
        <c:overlap val="100"/>
        <c:axId val="160168248"/>
        <c:axId val="160163936"/>
      </c:barChart>
      <c:catAx>
        <c:axId val="160168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0163936"/>
        <c:crosses val="autoZero"/>
        <c:auto val="1"/>
        <c:lblAlgn val="ctr"/>
        <c:lblOffset val="100"/>
        <c:noMultiLvlLbl val="0"/>
      </c:catAx>
      <c:valAx>
        <c:axId val="16016393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0168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85725</xdr:colOff>
      <xdr:row>5</xdr:row>
      <xdr:rowOff>76200</xdr:rowOff>
    </xdr:from>
    <xdr:to>
      <xdr:col>1</xdr:col>
      <xdr:colOff>571500</xdr:colOff>
      <xdr:row>7</xdr:row>
      <xdr:rowOff>219075</xdr:rowOff>
    </xdr:to>
    <xdr:sp macro="" textlink="">
      <xdr:nvSpPr>
        <xdr:cNvPr id="10246" name="大かっこ 9">
          <a:extLst>
            <a:ext uri="{FF2B5EF4-FFF2-40B4-BE49-F238E27FC236}">
              <a16:creationId xmlns:a16="http://schemas.microsoft.com/office/drawing/2014/main" id="{00000000-0008-0000-0500-000006280000}"/>
            </a:ext>
          </a:extLst>
        </xdr:cNvPr>
        <xdr:cNvSpPr>
          <a:spLocks noChangeArrowheads="1"/>
        </xdr:cNvSpPr>
      </xdr:nvSpPr>
      <xdr:spPr bwMode="auto">
        <a:xfrm>
          <a:off x="771525" y="1228725"/>
          <a:ext cx="485775" cy="4953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238857</xdr:colOff>
      <xdr:row>12</xdr:row>
      <xdr:rowOff>6594</xdr:rowOff>
    </xdr:from>
    <xdr:to>
      <xdr:col>2</xdr:col>
      <xdr:colOff>238857</xdr:colOff>
      <xdr:row>13</xdr:row>
      <xdr:rowOff>130420</xdr:rowOff>
    </xdr:to>
    <xdr:sp macro="" textlink="">
      <xdr:nvSpPr>
        <xdr:cNvPr id="10243" name="直線矢印コネクタ 6">
          <a:extLst>
            <a:ext uri="{FF2B5EF4-FFF2-40B4-BE49-F238E27FC236}">
              <a16:creationId xmlns:a16="http://schemas.microsoft.com/office/drawing/2014/main" id="{00000000-0008-0000-0500-000003280000}"/>
            </a:ext>
          </a:extLst>
        </xdr:cNvPr>
        <xdr:cNvSpPr>
          <a:spLocks noChangeShapeType="1"/>
        </xdr:cNvSpPr>
      </xdr:nvSpPr>
      <xdr:spPr bwMode="auto">
        <a:xfrm flipV="1">
          <a:off x="1616319" y="2805479"/>
          <a:ext cx="0" cy="29234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359752</xdr:colOff>
      <xdr:row>8</xdr:row>
      <xdr:rowOff>213946</xdr:rowOff>
    </xdr:from>
    <xdr:to>
      <xdr:col>1</xdr:col>
      <xdr:colOff>359752</xdr:colOff>
      <xdr:row>14</xdr:row>
      <xdr:rowOff>50556</xdr:rowOff>
    </xdr:to>
    <xdr:sp macro="" textlink="">
      <xdr:nvSpPr>
        <xdr:cNvPr id="10245" name="直線矢印コネクタ 8">
          <a:extLst>
            <a:ext uri="{FF2B5EF4-FFF2-40B4-BE49-F238E27FC236}">
              <a16:creationId xmlns:a16="http://schemas.microsoft.com/office/drawing/2014/main" id="{00000000-0008-0000-0500-000005280000}"/>
            </a:ext>
          </a:extLst>
        </xdr:cNvPr>
        <xdr:cNvSpPr>
          <a:spLocks noChangeShapeType="1"/>
        </xdr:cNvSpPr>
      </xdr:nvSpPr>
      <xdr:spPr bwMode="auto">
        <a:xfrm flipV="1">
          <a:off x="1048483" y="2038350"/>
          <a:ext cx="0" cy="1148129"/>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240323</xdr:colOff>
      <xdr:row>13</xdr:row>
      <xdr:rowOff>134816</xdr:rowOff>
    </xdr:from>
    <xdr:to>
      <xdr:col>6</xdr:col>
      <xdr:colOff>433753</xdr:colOff>
      <xdr:row>13</xdr:row>
      <xdr:rowOff>134816</xdr:rowOff>
    </xdr:to>
    <xdr:sp macro="" textlink="">
      <xdr:nvSpPr>
        <xdr:cNvPr id="10242" name="直線矢印コネクタ 5">
          <a:extLst>
            <a:ext uri="{FF2B5EF4-FFF2-40B4-BE49-F238E27FC236}">
              <a16:creationId xmlns:a16="http://schemas.microsoft.com/office/drawing/2014/main" id="{00000000-0008-0000-0500-000002280000}"/>
            </a:ext>
          </a:extLst>
        </xdr:cNvPr>
        <xdr:cNvSpPr>
          <a:spLocks noChangeShapeType="1"/>
        </xdr:cNvSpPr>
      </xdr:nvSpPr>
      <xdr:spPr bwMode="auto">
        <a:xfrm flipV="1">
          <a:off x="1617785" y="3102220"/>
          <a:ext cx="2948353"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11</xdr:row>
      <xdr:rowOff>28575</xdr:rowOff>
    </xdr:from>
    <xdr:to>
      <xdr:col>0</xdr:col>
      <xdr:colOff>0</xdr:colOff>
      <xdr:row>12</xdr:row>
      <xdr:rowOff>9525</xdr:rowOff>
    </xdr:to>
    <xdr:sp macro="" textlink="">
      <xdr:nvSpPr>
        <xdr:cNvPr id="10241" name="直線矢印コネクタ 4">
          <a:extLst>
            <a:ext uri="{FF2B5EF4-FFF2-40B4-BE49-F238E27FC236}">
              <a16:creationId xmlns:a16="http://schemas.microsoft.com/office/drawing/2014/main" id="{00000000-0008-0000-0500-000001280000}"/>
            </a:ext>
          </a:extLst>
        </xdr:cNvPr>
        <xdr:cNvSpPr>
          <a:spLocks noChangeShapeType="1"/>
        </xdr:cNvSpPr>
      </xdr:nvSpPr>
      <xdr:spPr bwMode="auto">
        <a:xfrm flipV="1">
          <a:off x="0" y="2647950"/>
          <a:ext cx="0" cy="1524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241056</xdr:colOff>
      <xdr:row>11</xdr:row>
      <xdr:rowOff>35902</xdr:rowOff>
    </xdr:from>
    <xdr:to>
      <xdr:col>2</xdr:col>
      <xdr:colOff>241056</xdr:colOff>
      <xdr:row>12</xdr:row>
      <xdr:rowOff>7327</xdr:rowOff>
    </xdr:to>
    <xdr:sp macro="" textlink="">
      <xdr:nvSpPr>
        <xdr:cNvPr id="10244" name="直線矢印コネクタ 7">
          <a:extLst>
            <a:ext uri="{FF2B5EF4-FFF2-40B4-BE49-F238E27FC236}">
              <a16:creationId xmlns:a16="http://schemas.microsoft.com/office/drawing/2014/main" id="{00000000-0008-0000-0500-000004280000}"/>
            </a:ext>
          </a:extLst>
        </xdr:cNvPr>
        <xdr:cNvSpPr>
          <a:spLocks noChangeShapeType="1"/>
        </xdr:cNvSpPr>
      </xdr:nvSpPr>
      <xdr:spPr bwMode="auto">
        <a:xfrm flipV="1">
          <a:off x="1618518" y="2666267"/>
          <a:ext cx="0" cy="13994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153133</xdr:colOff>
      <xdr:row>6</xdr:row>
      <xdr:rowOff>19050</xdr:rowOff>
    </xdr:from>
    <xdr:to>
      <xdr:col>5</xdr:col>
      <xdr:colOff>153133</xdr:colOff>
      <xdr:row>10</xdr:row>
      <xdr:rowOff>95250</xdr:rowOff>
    </xdr:to>
    <xdr:sp macro="" textlink="">
      <xdr:nvSpPr>
        <xdr:cNvPr id="10247" name="直線矢印コネクタ 10">
          <a:extLst>
            <a:ext uri="{FF2B5EF4-FFF2-40B4-BE49-F238E27FC236}">
              <a16:creationId xmlns:a16="http://schemas.microsoft.com/office/drawing/2014/main" id="{00000000-0008-0000-0500-000007280000}"/>
            </a:ext>
          </a:extLst>
        </xdr:cNvPr>
        <xdr:cNvSpPr>
          <a:spLocks noChangeShapeType="1"/>
        </xdr:cNvSpPr>
      </xdr:nvSpPr>
      <xdr:spPr bwMode="auto">
        <a:xfrm>
          <a:off x="3354998" y="1345223"/>
          <a:ext cx="0" cy="106533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435211</xdr:colOff>
      <xdr:row>12</xdr:row>
      <xdr:rowOff>12454</xdr:rowOff>
    </xdr:from>
    <xdr:to>
      <xdr:col>6</xdr:col>
      <xdr:colOff>435211</xdr:colOff>
      <xdr:row>13</xdr:row>
      <xdr:rowOff>136280</xdr:rowOff>
    </xdr:to>
    <xdr:sp macro="" textlink="">
      <xdr:nvSpPr>
        <xdr:cNvPr id="11" name="直線矢印コネクタ 6">
          <a:extLst>
            <a:ext uri="{FF2B5EF4-FFF2-40B4-BE49-F238E27FC236}">
              <a16:creationId xmlns:a16="http://schemas.microsoft.com/office/drawing/2014/main" id="{00000000-0008-0000-0500-00000B000000}"/>
            </a:ext>
          </a:extLst>
        </xdr:cNvPr>
        <xdr:cNvSpPr>
          <a:spLocks noChangeShapeType="1"/>
        </xdr:cNvSpPr>
      </xdr:nvSpPr>
      <xdr:spPr bwMode="auto">
        <a:xfrm flipV="1">
          <a:off x="4567596" y="2811339"/>
          <a:ext cx="0" cy="29234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435526</xdr:colOff>
      <xdr:row>11</xdr:row>
      <xdr:rowOff>49089</xdr:rowOff>
    </xdr:from>
    <xdr:to>
      <xdr:col>6</xdr:col>
      <xdr:colOff>435526</xdr:colOff>
      <xdr:row>12</xdr:row>
      <xdr:rowOff>20514</xdr:rowOff>
    </xdr:to>
    <xdr:sp macro="" textlink="">
      <xdr:nvSpPr>
        <xdr:cNvPr id="12" name="直線矢印コネクタ 7">
          <a:extLst>
            <a:ext uri="{FF2B5EF4-FFF2-40B4-BE49-F238E27FC236}">
              <a16:creationId xmlns:a16="http://schemas.microsoft.com/office/drawing/2014/main" id="{00000000-0008-0000-0500-00000C000000}"/>
            </a:ext>
          </a:extLst>
        </xdr:cNvPr>
        <xdr:cNvSpPr>
          <a:spLocks noChangeShapeType="1"/>
        </xdr:cNvSpPr>
      </xdr:nvSpPr>
      <xdr:spPr bwMode="auto">
        <a:xfrm flipV="1">
          <a:off x="3929840" y="2672546"/>
          <a:ext cx="0" cy="145597"/>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363413</xdr:colOff>
      <xdr:row>14</xdr:row>
      <xdr:rowOff>56564</xdr:rowOff>
    </xdr:from>
    <xdr:to>
      <xdr:col>6</xdr:col>
      <xdr:colOff>4393</xdr:colOff>
      <xdr:row>14</xdr:row>
      <xdr:rowOff>56564</xdr:rowOff>
    </xdr:to>
    <xdr:sp macro="" textlink="">
      <xdr:nvSpPr>
        <xdr:cNvPr id="13" name="直線矢印コネクタ 5">
          <a:extLst>
            <a:ext uri="{FF2B5EF4-FFF2-40B4-BE49-F238E27FC236}">
              <a16:creationId xmlns:a16="http://schemas.microsoft.com/office/drawing/2014/main" id="{00000000-0008-0000-0500-00000D000000}"/>
            </a:ext>
          </a:extLst>
        </xdr:cNvPr>
        <xdr:cNvSpPr>
          <a:spLocks noChangeShapeType="1"/>
        </xdr:cNvSpPr>
      </xdr:nvSpPr>
      <xdr:spPr bwMode="auto">
        <a:xfrm flipV="1">
          <a:off x="1049213" y="3203624"/>
          <a:ext cx="245276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127486</xdr:colOff>
      <xdr:row>14</xdr:row>
      <xdr:rowOff>56732</xdr:rowOff>
    </xdr:from>
    <xdr:to>
      <xdr:col>8</xdr:col>
      <xdr:colOff>320916</xdr:colOff>
      <xdr:row>14</xdr:row>
      <xdr:rowOff>56732</xdr:rowOff>
    </xdr:to>
    <xdr:sp macro="" textlink="">
      <xdr:nvSpPr>
        <xdr:cNvPr id="14" name="直線矢印コネクタ 5">
          <a:extLst>
            <a:ext uri="{FF2B5EF4-FFF2-40B4-BE49-F238E27FC236}">
              <a16:creationId xmlns:a16="http://schemas.microsoft.com/office/drawing/2014/main" id="{00000000-0008-0000-0500-00000E000000}"/>
            </a:ext>
          </a:extLst>
        </xdr:cNvPr>
        <xdr:cNvSpPr>
          <a:spLocks noChangeShapeType="1"/>
        </xdr:cNvSpPr>
      </xdr:nvSpPr>
      <xdr:spPr bwMode="auto">
        <a:xfrm flipV="1">
          <a:off x="2413486" y="3202703"/>
          <a:ext cx="2610059"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323843</xdr:colOff>
      <xdr:row>12</xdr:row>
      <xdr:rowOff>98911</xdr:rowOff>
    </xdr:from>
    <xdr:to>
      <xdr:col>8</xdr:col>
      <xdr:colOff>323843</xdr:colOff>
      <xdr:row>14</xdr:row>
      <xdr:rowOff>54218</xdr:rowOff>
    </xdr:to>
    <xdr:sp macro="" textlink="">
      <xdr:nvSpPr>
        <xdr:cNvPr id="16" name="直線矢印コネクタ 6">
          <a:extLst>
            <a:ext uri="{FF2B5EF4-FFF2-40B4-BE49-F238E27FC236}">
              <a16:creationId xmlns:a16="http://schemas.microsoft.com/office/drawing/2014/main" id="{00000000-0008-0000-0500-000010000000}"/>
            </a:ext>
          </a:extLst>
        </xdr:cNvPr>
        <xdr:cNvSpPr>
          <a:spLocks noChangeShapeType="1"/>
        </xdr:cNvSpPr>
      </xdr:nvSpPr>
      <xdr:spPr bwMode="auto">
        <a:xfrm flipV="1">
          <a:off x="5833689" y="2897796"/>
          <a:ext cx="0" cy="29234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320598</xdr:colOff>
      <xdr:row>11</xdr:row>
      <xdr:rowOff>126336</xdr:rowOff>
    </xdr:from>
    <xdr:to>
      <xdr:col>8</xdr:col>
      <xdr:colOff>320598</xdr:colOff>
      <xdr:row>12</xdr:row>
      <xdr:rowOff>97761</xdr:rowOff>
    </xdr:to>
    <xdr:sp macro="" textlink="">
      <xdr:nvSpPr>
        <xdr:cNvPr id="17" name="直線矢印コネクタ 7">
          <a:extLst>
            <a:ext uri="{FF2B5EF4-FFF2-40B4-BE49-F238E27FC236}">
              <a16:creationId xmlns:a16="http://schemas.microsoft.com/office/drawing/2014/main" id="{00000000-0008-0000-0500-000011000000}"/>
            </a:ext>
          </a:extLst>
        </xdr:cNvPr>
        <xdr:cNvSpPr>
          <a:spLocks noChangeShapeType="1"/>
        </xdr:cNvSpPr>
      </xdr:nvSpPr>
      <xdr:spPr bwMode="auto">
        <a:xfrm flipV="1">
          <a:off x="5023227" y="2749793"/>
          <a:ext cx="0" cy="145597"/>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152400</xdr:colOff>
      <xdr:row>6</xdr:row>
      <xdr:rowOff>14656</xdr:rowOff>
    </xdr:from>
    <xdr:to>
      <xdr:col>5</xdr:col>
      <xdr:colOff>293914</xdr:colOff>
      <xdr:row>6</xdr:row>
      <xdr:rowOff>16329</xdr:rowOff>
    </xdr:to>
    <xdr:cxnSp macro="">
      <xdr:nvCxnSpPr>
        <xdr:cNvPr id="3" name="直線矢印コネクタ 2">
          <a:extLst>
            <a:ext uri="{FF2B5EF4-FFF2-40B4-BE49-F238E27FC236}">
              <a16:creationId xmlns:a16="http://schemas.microsoft.com/office/drawing/2014/main" id="{00000000-0008-0000-0500-000003000000}"/>
            </a:ext>
          </a:extLst>
        </xdr:cNvPr>
        <xdr:cNvCxnSpPr/>
      </xdr:nvCxnSpPr>
      <xdr:spPr>
        <a:xfrm flipV="1">
          <a:off x="3341914" y="1342713"/>
          <a:ext cx="141514" cy="1673"/>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10</xdr:row>
      <xdr:rowOff>93655</xdr:rowOff>
    </xdr:from>
    <xdr:to>
      <xdr:col>5</xdr:col>
      <xdr:colOff>146957</xdr:colOff>
      <xdr:row>10</xdr:row>
      <xdr:rowOff>93655</xdr:rowOff>
    </xdr:to>
    <xdr:cxnSp macro="">
      <xdr:nvCxnSpPr>
        <xdr:cNvPr id="8" name="直線矢印コネクタ 7">
          <a:extLst>
            <a:ext uri="{FF2B5EF4-FFF2-40B4-BE49-F238E27FC236}">
              <a16:creationId xmlns:a16="http://schemas.microsoft.com/office/drawing/2014/main" id="{00000000-0008-0000-0500-000008000000}"/>
            </a:ext>
          </a:extLst>
        </xdr:cNvPr>
        <xdr:cNvCxnSpPr/>
      </xdr:nvCxnSpPr>
      <xdr:spPr>
        <a:xfrm flipH="1">
          <a:off x="3185948" y="1880414"/>
          <a:ext cx="146957" cy="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219633</xdr:colOff>
      <xdr:row>0</xdr:row>
      <xdr:rowOff>248849</xdr:rowOff>
    </xdr:from>
    <xdr:to>
      <xdr:col>19</xdr:col>
      <xdr:colOff>246528</xdr:colOff>
      <xdr:row>29</xdr:row>
      <xdr:rowOff>78440</xdr:rowOff>
    </xdr:to>
    <xdr:graphicFrame macro="">
      <xdr:nvGraphicFramePr>
        <xdr:cNvPr id="4" name="グラフ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257736</xdr:colOff>
      <xdr:row>14</xdr:row>
      <xdr:rowOff>163606</xdr:rowOff>
    </xdr:from>
    <xdr:to>
      <xdr:col>11</xdr:col>
      <xdr:colOff>1333500</xdr:colOff>
      <xdr:row>32</xdr:row>
      <xdr:rowOff>168088</xdr:rowOff>
    </xdr:to>
    <xdr:graphicFrame macro="">
      <xdr:nvGraphicFramePr>
        <xdr:cNvPr id="3" name="グラフ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22411</xdr:colOff>
      <xdr:row>15</xdr:row>
      <xdr:rowOff>6721</xdr:rowOff>
    </xdr:from>
    <xdr:to>
      <xdr:col>19</xdr:col>
      <xdr:colOff>67235</xdr:colOff>
      <xdr:row>33</xdr:row>
      <xdr:rowOff>11206</xdr:rowOff>
    </xdr:to>
    <xdr:graphicFrame macro="">
      <xdr:nvGraphicFramePr>
        <xdr:cNvPr id="4" name="グラフ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156210</xdr:colOff>
      <xdr:row>8</xdr:row>
      <xdr:rowOff>99060</xdr:rowOff>
    </xdr:from>
    <xdr:to>
      <xdr:col>7</xdr:col>
      <xdr:colOff>582930</xdr:colOff>
      <xdr:row>20</xdr:row>
      <xdr:rowOff>99060</xdr:rowOff>
    </xdr:to>
    <xdr:graphicFrame macro="">
      <xdr:nvGraphicFramePr>
        <xdr:cNvPr id="2" name="グラフ 1">
          <a:extLst>
            <a:ext uri="{FF2B5EF4-FFF2-40B4-BE49-F238E27FC236}">
              <a16:creationId xmlns:a16="http://schemas.microsoft.com/office/drawing/2014/main" id="{A27BE533-C972-40DC-B7B9-74141C241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D85"/>
  <sheetViews>
    <sheetView tabSelected="1" zoomScaleNormal="100" workbookViewId="0">
      <pane xSplit="1" ySplit="2" topLeftCell="B3" activePane="bottomRight" state="frozen"/>
      <selection activeCell="F15" sqref="F15:G15"/>
      <selection pane="topRight" activeCell="F15" sqref="F15:G15"/>
      <selection pane="bottomLeft" activeCell="F15" sqref="F15:G15"/>
      <selection pane="bottomRight"/>
    </sheetView>
  </sheetViews>
  <sheetFormatPr defaultColWidth="8.875" defaultRowHeight="11.25" x14ac:dyDescent="0.15"/>
  <cols>
    <col min="1" max="1" width="44.875" style="110" customWidth="1"/>
    <col min="2" max="3" width="19.625" style="191" customWidth="1"/>
    <col min="4" max="4" width="19.625" style="110" hidden="1" customWidth="1"/>
    <col min="5" max="16384" width="8.875" style="110"/>
  </cols>
  <sheetData>
    <row r="1" spans="1:4" ht="21.75" thickBot="1" x14ac:dyDescent="0.25">
      <c r="A1" s="109" t="s">
        <v>1388</v>
      </c>
      <c r="B1" s="186" t="s">
        <v>692</v>
      </c>
      <c r="D1" s="244"/>
    </row>
    <row r="2" spans="1:4" ht="20.100000000000001" customHeight="1" thickBot="1" x14ac:dyDescent="0.25">
      <c r="A2" s="301" t="s">
        <v>1389</v>
      </c>
      <c r="B2" s="187" t="s">
        <v>84</v>
      </c>
      <c r="C2" s="187" t="s">
        <v>85</v>
      </c>
      <c r="D2" s="111" t="s">
        <v>86</v>
      </c>
    </row>
    <row r="3" spans="1:4" ht="12" x14ac:dyDescent="0.15">
      <c r="A3" s="112" t="s">
        <v>148</v>
      </c>
      <c r="B3" s="188"/>
      <c r="C3" s="188"/>
      <c r="D3" s="113"/>
    </row>
    <row r="4" spans="1:4" ht="12" x14ac:dyDescent="0.15">
      <c r="A4" s="114" t="s">
        <v>149</v>
      </c>
      <c r="B4" s="189">
        <v>29775795648</v>
      </c>
      <c r="C4" s="189">
        <v>33834854797</v>
      </c>
      <c r="D4" s="115"/>
    </row>
    <row r="5" spans="1:4" ht="12" x14ac:dyDescent="0.15">
      <c r="A5" s="114" t="s">
        <v>150</v>
      </c>
      <c r="B5" s="189">
        <v>28578554984</v>
      </c>
      <c r="C5" s="189">
        <v>32318384462</v>
      </c>
      <c r="D5" s="115"/>
    </row>
    <row r="6" spans="1:4" ht="12" x14ac:dyDescent="0.15">
      <c r="A6" s="114" t="s">
        <v>151</v>
      </c>
      <c r="B6" s="189">
        <v>14086712803</v>
      </c>
      <c r="C6" s="189">
        <v>14601252997</v>
      </c>
      <c r="D6" s="115"/>
    </row>
    <row r="7" spans="1:4" ht="12" x14ac:dyDescent="0.15">
      <c r="A7" s="114" t="s">
        <v>152</v>
      </c>
      <c r="B7" s="189">
        <v>966786237</v>
      </c>
      <c r="C7" s="189">
        <v>966786237</v>
      </c>
      <c r="D7" s="115"/>
    </row>
    <row r="8" spans="1:4" ht="12" x14ac:dyDescent="0.15">
      <c r="A8" s="114" t="s">
        <v>153</v>
      </c>
      <c r="B8" s="189">
        <v>5896114605</v>
      </c>
      <c r="C8" s="189">
        <v>5896114605</v>
      </c>
      <c r="D8" s="115"/>
    </row>
    <row r="9" spans="1:4" ht="12" x14ac:dyDescent="0.15">
      <c r="A9" s="114" t="s">
        <v>154</v>
      </c>
      <c r="B9" s="189">
        <v>14532093160</v>
      </c>
      <c r="C9" s="189">
        <v>15361814760</v>
      </c>
      <c r="D9" s="115"/>
    </row>
    <row r="10" spans="1:4" ht="12" x14ac:dyDescent="0.15">
      <c r="A10" s="114" t="s">
        <v>155</v>
      </c>
      <c r="B10" s="189">
        <v>-7387369615</v>
      </c>
      <c r="C10" s="189">
        <v>-7702551021</v>
      </c>
      <c r="D10" s="115"/>
    </row>
    <row r="11" spans="1:4" ht="12" x14ac:dyDescent="0.15">
      <c r="A11" s="114" t="s">
        <v>156</v>
      </c>
      <c r="B11" s="189">
        <v>64619900</v>
      </c>
      <c r="C11" s="189">
        <v>64619900</v>
      </c>
      <c r="D11" s="115"/>
    </row>
    <row r="12" spans="1:4" ht="12" x14ac:dyDescent="0.15">
      <c r="A12" s="114" t="s">
        <v>157</v>
      </c>
      <c r="B12" s="189">
        <v>-14151484</v>
      </c>
      <c r="C12" s="189">
        <v>-14151484</v>
      </c>
      <c r="D12" s="115"/>
    </row>
    <row r="13" spans="1:4" ht="12" x14ac:dyDescent="0.15">
      <c r="A13" s="114" t="s">
        <v>158</v>
      </c>
      <c r="B13" s="189" t="s">
        <v>1387</v>
      </c>
      <c r="C13" s="189" t="s">
        <v>1387</v>
      </c>
      <c r="D13" s="115"/>
    </row>
    <row r="14" spans="1:4" ht="12" x14ac:dyDescent="0.15">
      <c r="A14" s="114" t="s">
        <v>159</v>
      </c>
      <c r="B14" s="189" t="s">
        <v>1387</v>
      </c>
      <c r="C14" s="189" t="s">
        <v>1387</v>
      </c>
      <c r="D14" s="115"/>
    </row>
    <row r="15" spans="1:4" ht="12" x14ac:dyDescent="0.15">
      <c r="A15" s="114" t="s">
        <v>160</v>
      </c>
      <c r="B15" s="189" t="s">
        <v>1387</v>
      </c>
      <c r="C15" s="189" t="s">
        <v>1387</v>
      </c>
      <c r="D15" s="115"/>
    </row>
    <row r="16" spans="1:4" ht="12" x14ac:dyDescent="0.15">
      <c r="A16" s="114" t="s">
        <v>161</v>
      </c>
      <c r="B16" s="189" t="s">
        <v>1387</v>
      </c>
      <c r="C16" s="189" t="s">
        <v>1387</v>
      </c>
      <c r="D16" s="115"/>
    </row>
    <row r="17" spans="1:4" ht="12" x14ac:dyDescent="0.15">
      <c r="A17" s="114" t="s">
        <v>162</v>
      </c>
      <c r="B17" s="189" t="s">
        <v>1387</v>
      </c>
      <c r="C17" s="189" t="s">
        <v>1387</v>
      </c>
      <c r="D17" s="115"/>
    </row>
    <row r="18" spans="1:4" ht="12" x14ac:dyDescent="0.15">
      <c r="A18" s="114" t="s">
        <v>163</v>
      </c>
      <c r="B18" s="189" t="s">
        <v>1387</v>
      </c>
      <c r="C18" s="189" t="s">
        <v>1387</v>
      </c>
      <c r="D18" s="115"/>
    </row>
    <row r="19" spans="1:4" ht="12" x14ac:dyDescent="0.15">
      <c r="A19" s="114" t="s">
        <v>164</v>
      </c>
      <c r="B19" s="189">
        <v>7776000</v>
      </c>
      <c r="C19" s="189">
        <v>7776000</v>
      </c>
      <c r="D19" s="115"/>
    </row>
    <row r="20" spans="1:4" ht="12" x14ac:dyDescent="0.15">
      <c r="A20" s="114" t="s">
        <v>165</v>
      </c>
      <c r="B20" s="189" t="s">
        <v>1387</v>
      </c>
      <c r="C20" s="189" t="s">
        <v>1387</v>
      </c>
      <c r="D20" s="115"/>
    </row>
    <row r="21" spans="1:4" ht="12" x14ac:dyDescent="0.15">
      <c r="A21" s="114" t="s">
        <v>166</v>
      </c>
      <c r="B21" s="189">
        <v>20844000</v>
      </c>
      <c r="C21" s="189">
        <v>20844000</v>
      </c>
      <c r="D21" s="115"/>
    </row>
    <row r="22" spans="1:4" ht="12" x14ac:dyDescent="0.15">
      <c r="A22" s="114" t="s">
        <v>167</v>
      </c>
      <c r="B22" s="189">
        <v>14299843270</v>
      </c>
      <c r="C22" s="189">
        <v>17521532946</v>
      </c>
      <c r="D22" s="115"/>
    </row>
    <row r="23" spans="1:4" ht="12" x14ac:dyDescent="0.15">
      <c r="A23" s="114" t="s">
        <v>152</v>
      </c>
      <c r="B23" s="189">
        <v>83975317</v>
      </c>
      <c r="C23" s="189">
        <v>83975317</v>
      </c>
      <c r="D23" s="115"/>
    </row>
    <row r="24" spans="1:4" ht="12" x14ac:dyDescent="0.15">
      <c r="A24" s="114" t="s">
        <v>154</v>
      </c>
      <c r="B24" s="189" t="s">
        <v>1387</v>
      </c>
      <c r="C24" s="189">
        <v>810554400</v>
      </c>
      <c r="D24" s="115"/>
    </row>
    <row r="25" spans="1:4" ht="12" x14ac:dyDescent="0.15">
      <c r="A25" s="114" t="s">
        <v>155</v>
      </c>
      <c r="B25" s="189" t="s">
        <v>1387</v>
      </c>
      <c r="C25" s="189">
        <v>-320273554</v>
      </c>
      <c r="D25" s="115"/>
    </row>
    <row r="26" spans="1:4" ht="12" x14ac:dyDescent="0.15">
      <c r="A26" s="114" t="s">
        <v>156</v>
      </c>
      <c r="B26" s="189">
        <v>35575423352</v>
      </c>
      <c r="C26" s="189">
        <v>39730079914</v>
      </c>
      <c r="D26" s="115"/>
    </row>
    <row r="27" spans="1:4" ht="12" x14ac:dyDescent="0.15">
      <c r="A27" s="114" t="s">
        <v>157</v>
      </c>
      <c r="B27" s="189">
        <v>-21359555399</v>
      </c>
      <c r="C27" s="189">
        <v>-22792955131</v>
      </c>
      <c r="D27" s="115"/>
    </row>
    <row r="28" spans="1:4" ht="12" x14ac:dyDescent="0.15">
      <c r="A28" s="114" t="s">
        <v>164</v>
      </c>
      <c r="B28" s="189" t="s">
        <v>1387</v>
      </c>
      <c r="C28" s="189" t="s">
        <v>1387</v>
      </c>
      <c r="D28" s="115"/>
    </row>
    <row r="29" spans="1:4" ht="12" x14ac:dyDescent="0.15">
      <c r="A29" s="114" t="s">
        <v>165</v>
      </c>
      <c r="B29" s="189" t="s">
        <v>1387</v>
      </c>
      <c r="C29" s="189" t="s">
        <v>1387</v>
      </c>
      <c r="D29" s="115"/>
    </row>
    <row r="30" spans="1:4" ht="12" x14ac:dyDescent="0.15">
      <c r="A30" s="114" t="s">
        <v>166</v>
      </c>
      <c r="B30" s="189" t="s">
        <v>1387</v>
      </c>
      <c r="C30" s="189">
        <v>10152000</v>
      </c>
      <c r="D30" s="115"/>
    </row>
    <row r="31" spans="1:4" ht="12" x14ac:dyDescent="0.15">
      <c r="A31" s="114" t="s">
        <v>168</v>
      </c>
      <c r="B31" s="189">
        <v>730093331</v>
      </c>
      <c r="C31" s="189">
        <v>734340431</v>
      </c>
      <c r="D31" s="115"/>
    </row>
    <row r="32" spans="1:4" ht="12" x14ac:dyDescent="0.15">
      <c r="A32" s="114" t="s">
        <v>169</v>
      </c>
      <c r="B32" s="189">
        <v>-538094420</v>
      </c>
      <c r="C32" s="189">
        <v>-538741912</v>
      </c>
      <c r="D32" s="115"/>
    </row>
    <row r="33" spans="1:4" ht="12" x14ac:dyDescent="0.15">
      <c r="A33" s="114" t="s">
        <v>170</v>
      </c>
      <c r="B33" s="189">
        <v>33985548</v>
      </c>
      <c r="C33" s="189">
        <v>33985548</v>
      </c>
      <c r="D33" s="115"/>
    </row>
    <row r="34" spans="1:4" ht="12" x14ac:dyDescent="0.15">
      <c r="A34" s="114" t="s">
        <v>171</v>
      </c>
      <c r="B34" s="189">
        <v>33813722</v>
      </c>
      <c r="C34" s="189">
        <v>33813722</v>
      </c>
      <c r="D34" s="115"/>
    </row>
    <row r="35" spans="1:4" ht="12" x14ac:dyDescent="0.15">
      <c r="A35" s="114" t="s">
        <v>172</v>
      </c>
      <c r="B35" s="189">
        <v>171826</v>
      </c>
      <c r="C35" s="189">
        <v>171826</v>
      </c>
      <c r="D35" s="115"/>
    </row>
    <row r="36" spans="1:4" ht="12" x14ac:dyDescent="0.15">
      <c r="A36" s="114" t="s">
        <v>173</v>
      </c>
      <c r="B36" s="189">
        <v>1163255116</v>
      </c>
      <c r="C36" s="189">
        <v>1482484787</v>
      </c>
      <c r="D36" s="115"/>
    </row>
    <row r="37" spans="1:4" ht="12" x14ac:dyDescent="0.15">
      <c r="A37" s="114" t="s">
        <v>174</v>
      </c>
      <c r="B37" s="189">
        <v>16221000</v>
      </c>
      <c r="C37" s="189">
        <v>16221000</v>
      </c>
      <c r="D37" s="115"/>
    </row>
    <row r="38" spans="1:4" ht="12" x14ac:dyDescent="0.15">
      <c r="A38" s="114" t="s">
        <v>175</v>
      </c>
      <c r="B38" s="189">
        <v>11819000</v>
      </c>
      <c r="C38" s="189">
        <v>11819000</v>
      </c>
      <c r="D38" s="115"/>
    </row>
    <row r="39" spans="1:4" ht="12" x14ac:dyDescent="0.15">
      <c r="A39" s="114" t="s">
        <v>176</v>
      </c>
      <c r="B39" s="189">
        <v>4402000</v>
      </c>
      <c r="C39" s="189">
        <v>4402000</v>
      </c>
      <c r="D39" s="115"/>
    </row>
    <row r="40" spans="1:4" ht="12" x14ac:dyDescent="0.15">
      <c r="A40" s="114" t="s">
        <v>164</v>
      </c>
      <c r="B40" s="189" t="s">
        <v>1387</v>
      </c>
      <c r="C40" s="189" t="s">
        <v>1387</v>
      </c>
      <c r="D40" s="115"/>
    </row>
    <row r="41" spans="1:4" ht="12" x14ac:dyDescent="0.15">
      <c r="A41" s="114" t="s">
        <v>177</v>
      </c>
      <c r="B41" s="189" t="s">
        <v>1387</v>
      </c>
      <c r="C41" s="189" t="s">
        <v>1387</v>
      </c>
      <c r="D41" s="115"/>
    </row>
    <row r="42" spans="1:4" ht="12" x14ac:dyDescent="0.15">
      <c r="A42" s="114" t="s">
        <v>178</v>
      </c>
      <c r="B42" s="189">
        <v>2714375</v>
      </c>
      <c r="C42" s="189">
        <v>10659868</v>
      </c>
      <c r="D42" s="115"/>
    </row>
    <row r="43" spans="1:4" ht="12" x14ac:dyDescent="0.15">
      <c r="A43" s="114" t="s">
        <v>179</v>
      </c>
      <c r="B43" s="189">
        <v>8400000</v>
      </c>
      <c r="C43" s="189">
        <v>8400000</v>
      </c>
      <c r="D43" s="115"/>
    </row>
    <row r="44" spans="1:4" ht="12" x14ac:dyDescent="0.15">
      <c r="A44" s="114" t="s">
        <v>180</v>
      </c>
      <c r="B44" s="189">
        <v>1136344741</v>
      </c>
      <c r="C44" s="189">
        <v>1448370919</v>
      </c>
      <c r="D44" s="115"/>
    </row>
    <row r="45" spans="1:4" ht="12" x14ac:dyDescent="0.15">
      <c r="A45" s="114" t="s">
        <v>181</v>
      </c>
      <c r="B45" s="189">
        <v>526719871</v>
      </c>
      <c r="C45" s="189">
        <v>526719871</v>
      </c>
      <c r="D45" s="115"/>
    </row>
    <row r="46" spans="1:4" ht="12" x14ac:dyDescent="0.15">
      <c r="A46" s="114" t="s">
        <v>164</v>
      </c>
      <c r="B46" s="189">
        <v>609624870</v>
      </c>
      <c r="C46" s="189">
        <v>921651048</v>
      </c>
      <c r="D46" s="115"/>
    </row>
    <row r="47" spans="1:4" ht="12" x14ac:dyDescent="0.15">
      <c r="A47" s="114" t="s">
        <v>172</v>
      </c>
      <c r="B47" s="189" t="s">
        <v>1387</v>
      </c>
      <c r="C47" s="189" t="s">
        <v>1387</v>
      </c>
      <c r="D47" s="115"/>
    </row>
    <row r="48" spans="1:4" ht="12" x14ac:dyDescent="0.15">
      <c r="A48" s="114" t="s">
        <v>182</v>
      </c>
      <c r="B48" s="189">
        <v>-425000</v>
      </c>
      <c r="C48" s="189">
        <v>-1167000</v>
      </c>
      <c r="D48" s="115"/>
    </row>
    <row r="49" spans="1:4" ht="12" x14ac:dyDescent="0.15">
      <c r="A49" s="114" t="s">
        <v>183</v>
      </c>
      <c r="B49" s="189">
        <v>972480721</v>
      </c>
      <c r="C49" s="189">
        <v>980480208</v>
      </c>
      <c r="D49" s="115"/>
    </row>
    <row r="50" spans="1:4" ht="12" x14ac:dyDescent="0.15">
      <c r="A50" s="114" t="s">
        <v>184</v>
      </c>
      <c r="B50" s="189">
        <v>245534620</v>
      </c>
      <c r="C50" s="189">
        <v>251944897</v>
      </c>
      <c r="D50" s="115"/>
    </row>
    <row r="51" spans="1:4" ht="12" x14ac:dyDescent="0.15">
      <c r="A51" s="114" t="s">
        <v>506</v>
      </c>
      <c r="B51" s="189">
        <v>224796328</v>
      </c>
      <c r="C51" s="189">
        <v>231206605</v>
      </c>
      <c r="D51" s="115"/>
    </row>
    <row r="52" spans="1:4" ht="12" x14ac:dyDescent="0.15">
      <c r="A52" s="114" t="s">
        <v>507</v>
      </c>
      <c r="B52" s="189">
        <v>20738292</v>
      </c>
      <c r="C52" s="189">
        <v>20738292</v>
      </c>
      <c r="D52" s="115"/>
    </row>
    <row r="53" spans="1:4" ht="12" x14ac:dyDescent="0.15">
      <c r="A53" s="114" t="s">
        <v>185</v>
      </c>
      <c r="B53" s="189">
        <v>3043689</v>
      </c>
      <c r="C53" s="189">
        <v>4657899</v>
      </c>
      <c r="D53" s="115"/>
    </row>
    <row r="54" spans="1:4" ht="12" x14ac:dyDescent="0.15">
      <c r="A54" s="114" t="s">
        <v>186</v>
      </c>
      <c r="B54" s="189" t="s">
        <v>1387</v>
      </c>
      <c r="C54" s="189" t="s">
        <v>1387</v>
      </c>
      <c r="D54" s="115"/>
    </row>
    <row r="55" spans="1:4" ht="12" x14ac:dyDescent="0.15">
      <c r="A55" s="114" t="s">
        <v>187</v>
      </c>
      <c r="B55" s="189">
        <v>724095412</v>
      </c>
      <c r="C55" s="189">
        <v>724095412</v>
      </c>
      <c r="D55" s="115"/>
    </row>
    <row r="56" spans="1:4" ht="12" x14ac:dyDescent="0.15">
      <c r="A56" s="114" t="s">
        <v>188</v>
      </c>
      <c r="B56" s="189">
        <v>724095412</v>
      </c>
      <c r="C56" s="189">
        <v>724095412</v>
      </c>
      <c r="D56" s="115"/>
    </row>
    <row r="57" spans="1:4" ht="12" x14ac:dyDescent="0.15">
      <c r="A57" s="114" t="s">
        <v>189</v>
      </c>
      <c r="B57" s="189" t="s">
        <v>1387</v>
      </c>
      <c r="C57" s="189" t="s">
        <v>1387</v>
      </c>
      <c r="D57" s="115"/>
    </row>
    <row r="58" spans="1:4" ht="12" x14ac:dyDescent="0.15">
      <c r="A58" s="114" t="s">
        <v>190</v>
      </c>
      <c r="B58" s="189" t="s">
        <v>1387</v>
      </c>
      <c r="C58" s="189" t="s">
        <v>1387</v>
      </c>
      <c r="D58" s="115"/>
    </row>
    <row r="59" spans="1:4" ht="12" x14ac:dyDescent="0.15">
      <c r="A59" s="114" t="s">
        <v>191</v>
      </c>
      <c r="B59" s="189" t="s">
        <v>1387</v>
      </c>
      <c r="C59" s="189" t="s">
        <v>1387</v>
      </c>
      <c r="D59" s="115"/>
    </row>
    <row r="60" spans="1:4" ht="12" x14ac:dyDescent="0.15">
      <c r="A60" s="114" t="s">
        <v>192</v>
      </c>
      <c r="B60" s="189">
        <v>-193000</v>
      </c>
      <c r="C60" s="189">
        <v>-218000</v>
      </c>
      <c r="D60" s="115"/>
    </row>
    <row r="61" spans="1:4" ht="12" x14ac:dyDescent="0.15">
      <c r="A61" s="114" t="s">
        <v>508</v>
      </c>
      <c r="B61" s="189" t="s">
        <v>1387</v>
      </c>
      <c r="C61" s="189" t="s">
        <v>1387</v>
      </c>
      <c r="D61" s="115"/>
    </row>
    <row r="62" spans="1:4" ht="12" x14ac:dyDescent="0.15">
      <c r="A62" s="114" t="s">
        <v>194</v>
      </c>
      <c r="B62" s="189">
        <v>30748276369</v>
      </c>
      <c r="C62" s="189">
        <v>34815335005</v>
      </c>
      <c r="D62" s="115"/>
    </row>
    <row r="63" spans="1:4" ht="12" x14ac:dyDescent="0.15">
      <c r="A63" s="114" t="s">
        <v>195</v>
      </c>
      <c r="B63" s="189"/>
      <c r="C63" s="189"/>
      <c r="D63" s="115"/>
    </row>
    <row r="64" spans="1:4" ht="12" x14ac:dyDescent="0.15">
      <c r="A64" s="114" t="s">
        <v>196</v>
      </c>
      <c r="B64" s="189">
        <v>6696367260</v>
      </c>
      <c r="C64" s="189">
        <v>8431791678</v>
      </c>
      <c r="D64" s="115"/>
    </row>
    <row r="65" spans="1:4" ht="12" x14ac:dyDescent="0.15">
      <c r="A65" s="114" t="s">
        <v>197</v>
      </c>
      <c r="B65" s="189">
        <v>5895356000</v>
      </c>
      <c r="C65" s="189">
        <v>7630780418</v>
      </c>
      <c r="D65" s="115"/>
    </row>
    <row r="66" spans="1:4" ht="12" x14ac:dyDescent="0.15">
      <c r="A66" s="114" t="s">
        <v>198</v>
      </c>
      <c r="B66" s="189" t="s">
        <v>1387</v>
      </c>
      <c r="C66" s="189" t="s">
        <v>1387</v>
      </c>
      <c r="D66" s="115"/>
    </row>
    <row r="67" spans="1:4" ht="12" x14ac:dyDescent="0.15">
      <c r="A67" s="114" t="s">
        <v>199</v>
      </c>
      <c r="B67" s="189">
        <v>796024000</v>
      </c>
      <c r="C67" s="189">
        <v>796024000</v>
      </c>
      <c r="D67" s="115"/>
    </row>
    <row r="68" spans="1:4" ht="12" x14ac:dyDescent="0.15">
      <c r="A68" s="114" t="s">
        <v>200</v>
      </c>
      <c r="B68" s="189" t="s">
        <v>1387</v>
      </c>
      <c r="C68" s="189" t="s">
        <v>1387</v>
      </c>
      <c r="D68" s="115"/>
    </row>
    <row r="69" spans="1:4" ht="12" x14ac:dyDescent="0.15">
      <c r="A69" s="114" t="s">
        <v>191</v>
      </c>
      <c r="B69" s="189">
        <v>4987260</v>
      </c>
      <c r="C69" s="189">
        <v>4987260</v>
      </c>
      <c r="D69" s="115"/>
    </row>
    <row r="70" spans="1:4" ht="12" x14ac:dyDescent="0.15">
      <c r="A70" s="114" t="s">
        <v>201</v>
      </c>
      <c r="B70" s="189">
        <v>545629032</v>
      </c>
      <c r="C70" s="189">
        <v>697987032</v>
      </c>
      <c r="D70" s="115"/>
    </row>
    <row r="71" spans="1:4" ht="12" x14ac:dyDescent="0.15">
      <c r="A71" s="114" t="s">
        <v>202</v>
      </c>
      <c r="B71" s="189">
        <v>484408000</v>
      </c>
      <c r="C71" s="189">
        <v>633474000</v>
      </c>
      <c r="D71" s="115"/>
    </row>
    <row r="72" spans="1:4" ht="12" x14ac:dyDescent="0.15">
      <c r="A72" s="114" t="s">
        <v>203</v>
      </c>
      <c r="B72" s="189" t="s">
        <v>1387</v>
      </c>
      <c r="C72" s="189" t="s">
        <v>1387</v>
      </c>
      <c r="D72" s="115"/>
    </row>
    <row r="73" spans="1:4" ht="12" x14ac:dyDescent="0.15">
      <c r="A73" s="114" t="s">
        <v>204</v>
      </c>
      <c r="B73" s="189" t="s">
        <v>1387</v>
      </c>
      <c r="C73" s="189" t="s">
        <v>1387</v>
      </c>
      <c r="D73" s="115"/>
    </row>
    <row r="74" spans="1:4" ht="12" x14ac:dyDescent="0.15">
      <c r="A74" s="114" t="s">
        <v>205</v>
      </c>
      <c r="B74" s="189" t="s">
        <v>1387</v>
      </c>
      <c r="C74" s="189" t="s">
        <v>1387</v>
      </c>
      <c r="D74" s="115"/>
    </row>
    <row r="75" spans="1:4" ht="12" x14ac:dyDescent="0.15">
      <c r="A75" s="114" t="s">
        <v>206</v>
      </c>
      <c r="B75" s="189" t="s">
        <v>1387</v>
      </c>
      <c r="C75" s="189" t="s">
        <v>1387</v>
      </c>
      <c r="D75" s="115"/>
    </row>
    <row r="76" spans="1:4" ht="12" x14ac:dyDescent="0.15">
      <c r="A76" s="114" t="s">
        <v>207</v>
      </c>
      <c r="B76" s="189">
        <v>36232000</v>
      </c>
      <c r="C76" s="189">
        <v>39524000</v>
      </c>
      <c r="D76" s="115"/>
    </row>
    <row r="77" spans="1:4" ht="12" x14ac:dyDescent="0.15">
      <c r="A77" s="114" t="s">
        <v>208</v>
      </c>
      <c r="B77" s="189">
        <v>20738292</v>
      </c>
      <c r="C77" s="189">
        <v>20738292</v>
      </c>
      <c r="D77" s="115"/>
    </row>
    <row r="78" spans="1:4" ht="12" x14ac:dyDescent="0.15">
      <c r="A78" s="114" t="s">
        <v>191</v>
      </c>
      <c r="B78" s="189">
        <v>4250740</v>
      </c>
      <c r="C78" s="189">
        <v>4250740</v>
      </c>
      <c r="D78" s="115"/>
    </row>
    <row r="79" spans="1:4" ht="12" x14ac:dyDescent="0.15">
      <c r="A79" s="114" t="s">
        <v>209</v>
      </c>
      <c r="B79" s="189">
        <v>7241996292</v>
      </c>
      <c r="C79" s="189">
        <v>9129778710</v>
      </c>
      <c r="D79" s="115"/>
    </row>
    <row r="80" spans="1:4" ht="12" x14ac:dyDescent="0.15">
      <c r="A80" s="114" t="s">
        <v>210</v>
      </c>
      <c r="B80" s="189"/>
      <c r="C80" s="189"/>
      <c r="D80" s="115"/>
    </row>
    <row r="81" spans="1:4" ht="12" x14ac:dyDescent="0.15">
      <c r="A81" s="114" t="s">
        <v>211</v>
      </c>
      <c r="B81" s="189">
        <v>30499891060</v>
      </c>
      <c r="C81" s="189">
        <v>34558950209</v>
      </c>
      <c r="D81" s="115"/>
    </row>
    <row r="82" spans="1:4" ht="12" x14ac:dyDescent="0.15">
      <c r="A82" s="114" t="s">
        <v>212</v>
      </c>
      <c r="B82" s="189">
        <v>-6993610983</v>
      </c>
      <c r="C82" s="189">
        <v>-8873393914</v>
      </c>
      <c r="D82" s="115"/>
    </row>
    <row r="83" spans="1:4" ht="12" x14ac:dyDescent="0.15">
      <c r="A83" s="114" t="s">
        <v>213</v>
      </c>
      <c r="B83" s="189" t="s">
        <v>1387</v>
      </c>
      <c r="C83" s="189" t="s">
        <v>1387</v>
      </c>
      <c r="D83" s="115"/>
    </row>
    <row r="84" spans="1:4" ht="12" x14ac:dyDescent="0.15">
      <c r="A84" s="114" t="s">
        <v>214</v>
      </c>
      <c r="B84" s="189">
        <v>23506280077</v>
      </c>
      <c r="C84" s="189">
        <v>25685556295</v>
      </c>
      <c r="D84" s="115"/>
    </row>
    <row r="85" spans="1:4" ht="12.75" thickBot="1" x14ac:dyDescent="0.2">
      <c r="A85" s="116" t="s">
        <v>215</v>
      </c>
      <c r="B85" s="190">
        <v>30748276369</v>
      </c>
      <c r="C85" s="190">
        <v>34815335005</v>
      </c>
      <c r="D85" s="117"/>
    </row>
  </sheetData>
  <phoneticPr fontId="1"/>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3:E21"/>
  <sheetViews>
    <sheetView workbookViewId="0"/>
  </sheetViews>
  <sheetFormatPr defaultRowHeight="13.5" x14ac:dyDescent="0.15"/>
  <cols>
    <col min="2" max="2" width="14.5" customWidth="1"/>
    <col min="3" max="3" width="40.375" customWidth="1"/>
    <col min="4" max="5" width="14.75" customWidth="1"/>
  </cols>
  <sheetData>
    <row r="3" spans="2:5" ht="14.25" x14ac:dyDescent="0.15">
      <c r="B3" s="272" t="s">
        <v>478</v>
      </c>
      <c r="C3" s="272"/>
      <c r="D3" s="272"/>
      <c r="E3" s="272"/>
    </row>
    <row r="4" spans="2:5" ht="14.25" x14ac:dyDescent="0.15">
      <c r="B4" s="86" t="s">
        <v>480</v>
      </c>
      <c r="C4" s="86"/>
      <c r="D4" s="86"/>
      <c r="E4" s="86"/>
    </row>
    <row r="5" spans="2:5" ht="14.25" x14ac:dyDescent="0.15">
      <c r="B5" s="86" t="s">
        <v>479</v>
      </c>
      <c r="C5" s="86"/>
      <c r="D5" s="273" t="s">
        <v>504</v>
      </c>
      <c r="E5" s="273"/>
    </row>
    <row r="6" spans="2:5" ht="17.25" customHeight="1" x14ac:dyDescent="0.15">
      <c r="B6" s="275" t="s">
        <v>481</v>
      </c>
      <c r="C6" s="275"/>
      <c r="D6" s="87" t="s">
        <v>482</v>
      </c>
      <c r="E6" s="87" t="s">
        <v>483</v>
      </c>
    </row>
    <row r="7" spans="2:5" ht="17.25" customHeight="1" x14ac:dyDescent="0.15">
      <c r="B7" s="274" t="s">
        <v>484</v>
      </c>
      <c r="C7" s="88" t="s">
        <v>485</v>
      </c>
      <c r="D7" s="88"/>
      <c r="E7" s="88"/>
    </row>
    <row r="8" spans="2:5" ht="17.25" customHeight="1" x14ac:dyDescent="0.15">
      <c r="B8" s="274"/>
      <c r="C8" s="88" t="s">
        <v>486</v>
      </c>
      <c r="D8" s="88">
        <v>9.35</v>
      </c>
      <c r="E8" s="88">
        <v>9.2200000000000006</v>
      </c>
    </row>
    <row r="9" spans="2:5" ht="17.25" customHeight="1" x14ac:dyDescent="0.15">
      <c r="B9" s="274"/>
      <c r="C9" s="88" t="s">
        <v>487</v>
      </c>
      <c r="D9" s="89">
        <v>0.499</v>
      </c>
      <c r="E9" s="89">
        <v>0.48499999999999999</v>
      </c>
    </row>
    <row r="10" spans="2:5" ht="17.25" customHeight="1" x14ac:dyDescent="0.15">
      <c r="B10" s="274" t="s">
        <v>488</v>
      </c>
      <c r="C10" s="88" t="s">
        <v>489</v>
      </c>
      <c r="D10" s="89">
        <v>0.996</v>
      </c>
      <c r="E10" s="89">
        <v>1</v>
      </c>
    </row>
    <row r="11" spans="2:5" ht="17.25" customHeight="1" x14ac:dyDescent="0.15">
      <c r="B11" s="274"/>
      <c r="C11" s="88" t="s">
        <v>490</v>
      </c>
      <c r="D11" s="89">
        <v>5.0000000000000001E-3</v>
      </c>
      <c r="E11" s="89">
        <v>4.0000000000000001E-3</v>
      </c>
    </row>
    <row r="12" spans="2:5" ht="17.25" customHeight="1" x14ac:dyDescent="0.15">
      <c r="B12" s="274"/>
      <c r="C12" s="88" t="s">
        <v>491</v>
      </c>
      <c r="D12" s="89"/>
      <c r="E12" s="88"/>
    </row>
    <row r="13" spans="2:5" ht="17.25" customHeight="1" x14ac:dyDescent="0.15">
      <c r="B13" s="274" t="s">
        <v>492</v>
      </c>
      <c r="C13" s="88" t="s">
        <v>493</v>
      </c>
      <c r="D13" s="88"/>
      <c r="E13" s="88"/>
    </row>
    <row r="14" spans="2:5" ht="17.25" customHeight="1" x14ac:dyDescent="0.15">
      <c r="B14" s="274"/>
      <c r="C14" s="88" t="s">
        <v>494</v>
      </c>
      <c r="D14" s="90">
        <v>1496415</v>
      </c>
      <c r="E14" s="90">
        <v>1478211</v>
      </c>
    </row>
    <row r="15" spans="2:5" ht="17.25" customHeight="1" x14ac:dyDescent="0.15">
      <c r="B15" s="274"/>
      <c r="C15" s="88" t="s">
        <v>495</v>
      </c>
      <c r="D15" s="91">
        <v>0.14000000000000001</v>
      </c>
      <c r="E15" s="88">
        <v>0.13</v>
      </c>
    </row>
    <row r="16" spans="2:5" ht="17.25" customHeight="1" x14ac:dyDescent="0.15">
      <c r="B16" s="88" t="s">
        <v>496</v>
      </c>
      <c r="C16" s="88" t="s">
        <v>497</v>
      </c>
      <c r="D16" s="91"/>
      <c r="E16" s="88"/>
    </row>
    <row r="17" spans="2:5" ht="17.25" customHeight="1" x14ac:dyDescent="0.15">
      <c r="B17" s="274" t="s">
        <v>498</v>
      </c>
      <c r="C17" s="88" t="s">
        <v>499</v>
      </c>
      <c r="D17" s="89">
        <v>0.67800000000000005</v>
      </c>
      <c r="E17" s="89">
        <v>0.66700000000000004</v>
      </c>
    </row>
    <row r="18" spans="2:5" ht="17.25" customHeight="1" x14ac:dyDescent="0.15">
      <c r="B18" s="274"/>
      <c r="C18" s="88" t="s">
        <v>500</v>
      </c>
      <c r="D18" s="91"/>
      <c r="E18" s="88"/>
    </row>
    <row r="19" spans="2:5" ht="17.25" customHeight="1" x14ac:dyDescent="0.15">
      <c r="B19" s="274" t="s">
        <v>501</v>
      </c>
      <c r="C19" s="88" t="s">
        <v>502</v>
      </c>
      <c r="D19" s="89">
        <v>0.13700000000000001</v>
      </c>
      <c r="E19" s="89">
        <v>0.13300000000000001</v>
      </c>
    </row>
    <row r="20" spans="2:5" ht="17.25" customHeight="1" x14ac:dyDescent="0.15">
      <c r="B20" s="274"/>
      <c r="C20" s="88" t="s">
        <v>503</v>
      </c>
      <c r="D20" s="91"/>
      <c r="E20" s="88"/>
    </row>
    <row r="21" spans="2:5" x14ac:dyDescent="0.15">
      <c r="D21" s="18"/>
    </row>
  </sheetData>
  <mergeCells count="8">
    <mergeCell ref="B3:E3"/>
    <mergeCell ref="D5:E5"/>
    <mergeCell ref="B19:B20"/>
    <mergeCell ref="B17:B18"/>
    <mergeCell ref="B13:B15"/>
    <mergeCell ref="B10:B12"/>
    <mergeCell ref="B7:B9"/>
    <mergeCell ref="B6:C6"/>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BD610"/>
  <sheetViews>
    <sheetView zoomScale="85" workbookViewId="0">
      <pane xSplit="1" ySplit="5" topLeftCell="AG46" activePane="bottomRight" state="frozen"/>
      <selection activeCell="B6" sqref="B6"/>
      <selection pane="topRight" activeCell="B6" sqref="B6"/>
      <selection pane="bottomLeft" activeCell="B6" sqref="B6"/>
      <selection pane="bottomRight" activeCell="AL59" sqref="AL59:AL64"/>
    </sheetView>
  </sheetViews>
  <sheetFormatPr defaultColWidth="8.875" defaultRowHeight="18" customHeight="1" x14ac:dyDescent="0.15"/>
  <cols>
    <col min="1" max="1" width="20.875" style="193" customWidth="1"/>
    <col min="2" max="23" width="14.875" style="193" customWidth="1"/>
    <col min="24" max="29" width="14.875" style="193" hidden="1" customWidth="1"/>
    <col min="30" max="43" width="14.875" style="193" customWidth="1"/>
    <col min="44" max="53" width="14.875" style="193" hidden="1" customWidth="1"/>
    <col min="54" max="56" width="17.875" style="193" customWidth="1"/>
    <col min="57" max="16384" width="8.875" style="193"/>
  </cols>
  <sheetData>
    <row r="1" spans="1:56" ht="30" customHeight="1" x14ac:dyDescent="0.15">
      <c r="A1" s="192" t="s">
        <v>693</v>
      </c>
    </row>
    <row r="2" spans="1:56" ht="18" customHeight="1" x14ac:dyDescent="0.15">
      <c r="B2" s="279" t="s">
        <v>694</v>
      </c>
      <c r="C2" s="279"/>
      <c r="D2" s="279"/>
      <c r="E2" s="279"/>
      <c r="F2" s="279"/>
      <c r="G2" s="279"/>
      <c r="H2" s="279"/>
      <c r="I2" s="279"/>
      <c r="J2" s="279"/>
      <c r="K2" s="279"/>
      <c r="L2" s="279" t="s">
        <v>695</v>
      </c>
      <c r="M2" s="279"/>
      <c r="N2" s="279"/>
      <c r="O2" s="279"/>
      <c r="P2" s="279"/>
      <c r="Q2" s="279"/>
      <c r="R2" s="279"/>
      <c r="S2" s="279"/>
      <c r="T2" s="276" t="s">
        <v>696</v>
      </c>
      <c r="U2" s="276"/>
      <c r="V2" s="276"/>
      <c r="W2" s="276"/>
      <c r="X2" s="276"/>
      <c r="Y2" s="276"/>
      <c r="Z2" s="276"/>
      <c r="AA2" s="276"/>
      <c r="AB2" s="276" t="s">
        <v>1311</v>
      </c>
      <c r="AC2" s="276"/>
      <c r="AD2" s="276" t="s">
        <v>697</v>
      </c>
      <c r="AE2" s="276"/>
      <c r="AF2" s="276"/>
      <c r="AG2" s="276"/>
      <c r="AH2" s="276"/>
      <c r="AI2" s="276"/>
      <c r="AJ2" s="276"/>
      <c r="AK2" s="276"/>
      <c r="AL2" s="277" t="s">
        <v>1312</v>
      </c>
      <c r="AM2" s="277"/>
      <c r="AN2" s="277"/>
      <c r="AO2" s="277"/>
      <c r="AP2" s="277"/>
      <c r="AQ2" s="277"/>
      <c r="AR2" s="277"/>
      <c r="AS2" s="277"/>
      <c r="AT2" s="277"/>
      <c r="AU2" s="277"/>
      <c r="AV2" s="277"/>
      <c r="AW2" s="277"/>
      <c r="AX2" s="277"/>
      <c r="AY2" s="277"/>
      <c r="AZ2" s="277"/>
      <c r="BA2" s="277"/>
      <c r="BD2" s="222" t="s">
        <v>691</v>
      </c>
    </row>
    <row r="3" spans="1:56" ht="58.5" customHeight="1" x14ac:dyDescent="0.15">
      <c r="B3" s="278" t="s">
        <v>698</v>
      </c>
      <c r="C3" s="278"/>
      <c r="D3" s="278" t="s">
        <v>1313</v>
      </c>
      <c r="E3" s="278"/>
      <c r="F3" s="278" t="s">
        <v>699</v>
      </c>
      <c r="G3" s="278"/>
      <c r="H3" s="278" t="s">
        <v>1314</v>
      </c>
      <c r="I3" s="278"/>
      <c r="J3" s="278" t="s">
        <v>1315</v>
      </c>
      <c r="K3" s="278"/>
      <c r="L3" s="278" t="s">
        <v>700</v>
      </c>
      <c r="M3" s="278"/>
      <c r="N3" s="278" t="s">
        <v>1316</v>
      </c>
      <c r="O3" s="278"/>
      <c r="P3" s="278" t="s">
        <v>1317</v>
      </c>
      <c r="Q3" s="278"/>
      <c r="R3" s="278" t="s">
        <v>1318</v>
      </c>
      <c r="S3" s="278"/>
      <c r="T3" s="280" t="s">
        <v>701</v>
      </c>
      <c r="U3" s="280"/>
      <c r="V3" s="280" t="s">
        <v>1319</v>
      </c>
      <c r="W3" s="280"/>
      <c r="X3" s="280" t="s">
        <v>1320</v>
      </c>
      <c r="Y3" s="280"/>
      <c r="Z3" s="280" t="s">
        <v>702</v>
      </c>
      <c r="AA3" s="280"/>
      <c r="AB3" s="280" t="s">
        <v>1321</v>
      </c>
      <c r="AC3" s="280"/>
      <c r="AD3" s="280" t="s">
        <v>703</v>
      </c>
      <c r="AE3" s="280"/>
      <c r="AF3" s="280" t="s">
        <v>1322</v>
      </c>
      <c r="AG3" s="280"/>
      <c r="AH3" s="280" t="s">
        <v>1323</v>
      </c>
      <c r="AI3" s="280"/>
      <c r="AJ3" s="280" t="s">
        <v>1324</v>
      </c>
      <c r="AK3" s="280"/>
      <c r="AL3" s="281" t="s">
        <v>1325</v>
      </c>
      <c r="AM3" s="281"/>
      <c r="AN3" s="281" t="s">
        <v>1326</v>
      </c>
      <c r="AO3" s="281"/>
      <c r="AP3" s="281" t="s">
        <v>1327</v>
      </c>
      <c r="AQ3" s="281"/>
      <c r="AR3" s="281" t="s">
        <v>1328</v>
      </c>
      <c r="AS3" s="281"/>
      <c r="AT3" s="281" t="s">
        <v>1329</v>
      </c>
      <c r="AU3" s="281"/>
      <c r="AV3" s="281" t="s">
        <v>1330</v>
      </c>
      <c r="AW3" s="281"/>
      <c r="AX3" s="281" t="s">
        <v>1331</v>
      </c>
      <c r="AY3" s="281"/>
      <c r="AZ3" s="281" t="s">
        <v>1332</v>
      </c>
      <c r="BA3" s="281"/>
      <c r="BD3" s="222" t="s">
        <v>692</v>
      </c>
    </row>
    <row r="5" spans="1:56" ht="36" customHeight="1" x14ac:dyDescent="0.15">
      <c r="B5" s="223" t="s">
        <v>1333</v>
      </c>
      <c r="C5" s="223" t="s">
        <v>1334</v>
      </c>
      <c r="D5" s="223" t="s">
        <v>1333</v>
      </c>
      <c r="E5" s="223" t="s">
        <v>1334</v>
      </c>
      <c r="F5" s="223" t="s">
        <v>1333</v>
      </c>
      <c r="G5" s="223" t="s">
        <v>1334</v>
      </c>
      <c r="H5" s="223" t="s">
        <v>1333</v>
      </c>
      <c r="I5" s="223" t="s">
        <v>1334</v>
      </c>
      <c r="J5" s="223" t="s">
        <v>1333</v>
      </c>
      <c r="K5" s="223" t="s">
        <v>1334</v>
      </c>
      <c r="L5" s="223" t="s">
        <v>1333</v>
      </c>
      <c r="M5" s="223" t="s">
        <v>1334</v>
      </c>
      <c r="N5" s="223" t="s">
        <v>1333</v>
      </c>
      <c r="O5" s="223" t="s">
        <v>1334</v>
      </c>
      <c r="P5" s="223" t="s">
        <v>1333</v>
      </c>
      <c r="Q5" s="223" t="s">
        <v>1334</v>
      </c>
      <c r="R5" s="223" t="s">
        <v>1333</v>
      </c>
      <c r="S5" s="223" t="s">
        <v>1334</v>
      </c>
      <c r="T5" s="224" t="s">
        <v>1333</v>
      </c>
      <c r="U5" s="224" t="s">
        <v>1334</v>
      </c>
      <c r="V5" s="224" t="s">
        <v>1333</v>
      </c>
      <c r="W5" s="224" t="s">
        <v>1334</v>
      </c>
      <c r="X5" s="224" t="s">
        <v>1333</v>
      </c>
      <c r="Y5" s="224" t="s">
        <v>1334</v>
      </c>
      <c r="Z5" s="224" t="s">
        <v>1333</v>
      </c>
      <c r="AA5" s="224" t="s">
        <v>1334</v>
      </c>
      <c r="AB5" s="224" t="s">
        <v>1333</v>
      </c>
      <c r="AC5" s="224" t="s">
        <v>1334</v>
      </c>
      <c r="AD5" s="224" t="s">
        <v>1333</v>
      </c>
      <c r="AE5" s="224" t="s">
        <v>1334</v>
      </c>
      <c r="AF5" s="224" t="s">
        <v>1333</v>
      </c>
      <c r="AG5" s="224" t="s">
        <v>1334</v>
      </c>
      <c r="AH5" s="224" t="s">
        <v>1333</v>
      </c>
      <c r="AI5" s="224" t="s">
        <v>1334</v>
      </c>
      <c r="AJ5" s="224" t="s">
        <v>1333</v>
      </c>
      <c r="AK5" s="224" t="s">
        <v>1334</v>
      </c>
      <c r="AL5" s="225" t="s">
        <v>1333</v>
      </c>
      <c r="AM5" s="225" t="s">
        <v>1334</v>
      </c>
      <c r="AN5" s="225" t="s">
        <v>1333</v>
      </c>
      <c r="AO5" s="225" t="s">
        <v>1334</v>
      </c>
      <c r="AP5" s="225" t="s">
        <v>1333</v>
      </c>
      <c r="AQ5" s="225" t="s">
        <v>1334</v>
      </c>
      <c r="AR5" s="225" t="s">
        <v>1333</v>
      </c>
      <c r="AS5" s="225" t="s">
        <v>1334</v>
      </c>
      <c r="AT5" s="225" t="s">
        <v>1333</v>
      </c>
      <c r="AU5" s="225" t="s">
        <v>1334</v>
      </c>
      <c r="AV5" s="225" t="s">
        <v>1333</v>
      </c>
      <c r="AW5" s="225" t="s">
        <v>1334</v>
      </c>
      <c r="AX5" s="225" t="s">
        <v>1333</v>
      </c>
      <c r="AY5" s="225" t="s">
        <v>1334</v>
      </c>
      <c r="AZ5" s="225" t="s">
        <v>1333</v>
      </c>
      <c r="BA5" s="225" t="s">
        <v>1334</v>
      </c>
    </row>
    <row r="6" spans="1:56" ht="18" customHeight="1" x14ac:dyDescent="0.15">
      <c r="A6" s="194" t="s">
        <v>1335</v>
      </c>
      <c r="B6" s="195">
        <v>24427325.052719809</v>
      </c>
      <c r="C6" s="195">
        <v>25175515.503729779</v>
      </c>
      <c r="D6" s="226">
        <v>30.3936383878006</v>
      </c>
      <c r="E6" s="226">
        <v>20.968168927635894</v>
      </c>
      <c r="F6" s="196">
        <v>0.88633475070778689</v>
      </c>
      <c r="G6" s="196">
        <v>0.88633475070778689</v>
      </c>
      <c r="H6" s="195">
        <v>35022851.96377264</v>
      </c>
      <c r="I6" s="195">
        <v>39349048.382885695</v>
      </c>
      <c r="J6" s="196">
        <v>4.5984033331859671</v>
      </c>
      <c r="K6" s="196">
        <v>3.8706005886486832</v>
      </c>
      <c r="L6" s="196">
        <v>0.99635623032330034</v>
      </c>
      <c r="M6" s="196">
        <v>0.99062515329655521</v>
      </c>
      <c r="N6" s="196">
        <v>1.0028516407518344</v>
      </c>
      <c r="O6" s="196">
        <v>1.0043342284125414</v>
      </c>
      <c r="P6" s="196">
        <v>1.9791713342407142</v>
      </c>
      <c r="Q6" s="196">
        <v>1.4443582027632584</v>
      </c>
      <c r="R6" s="196">
        <v>1.9773987575940339</v>
      </c>
      <c r="S6" s="196">
        <v>1.443387568359465</v>
      </c>
      <c r="T6" s="197">
        <v>5562733.0219594594</v>
      </c>
      <c r="U6" s="197">
        <v>7557523.598986486</v>
      </c>
      <c r="V6" s="197">
        <v>26489026260</v>
      </c>
      <c r="W6" s="197">
        <v>77856260440</v>
      </c>
      <c r="X6" s="197"/>
      <c r="Y6" s="197"/>
      <c r="Z6" s="198">
        <v>718.6465136030024</v>
      </c>
      <c r="AA6" s="198">
        <v>163.89627316659909</v>
      </c>
      <c r="AB6" s="197">
        <v>0</v>
      </c>
      <c r="AC6" s="197">
        <v>0</v>
      </c>
      <c r="AD6" s="197">
        <v>3274145.0631756755</v>
      </c>
      <c r="AE6" s="197">
        <v>3489560.0003378377</v>
      </c>
      <c r="AF6" s="197">
        <v>635383.82162162161</v>
      </c>
      <c r="AG6" s="197">
        <v>780332.76071922551</v>
      </c>
      <c r="AH6" s="197">
        <v>827332.50218613364</v>
      </c>
      <c r="AI6" s="197">
        <v>1017987.518918919</v>
      </c>
      <c r="AJ6" s="197">
        <v>1196416.7050675675</v>
      </c>
      <c r="AK6" s="197">
        <v>1201770.4341216218</v>
      </c>
      <c r="AL6" s="227">
        <v>0.16290995755075643</v>
      </c>
      <c r="AM6" s="227">
        <v>0.75702355907722152</v>
      </c>
      <c r="AN6" s="227">
        <v>17.958175800981568</v>
      </c>
      <c r="AO6" s="227">
        <v>17.958175800981568</v>
      </c>
      <c r="AP6" s="227">
        <v>0.59056015514586502</v>
      </c>
      <c r="AQ6" s="227">
        <v>0.59911326258519637</v>
      </c>
      <c r="AR6" s="227">
        <v>0</v>
      </c>
      <c r="AS6" s="227">
        <v>0</v>
      </c>
      <c r="AT6" s="227">
        <v>0</v>
      </c>
      <c r="AU6" s="227">
        <v>0</v>
      </c>
      <c r="AV6" s="227">
        <v>0</v>
      </c>
      <c r="AW6" s="227">
        <v>0</v>
      </c>
      <c r="AX6" s="227">
        <v>0</v>
      </c>
      <c r="AY6" s="227">
        <v>0</v>
      </c>
      <c r="AZ6" s="227">
        <v>0</v>
      </c>
      <c r="BA6" s="227">
        <v>0</v>
      </c>
    </row>
    <row r="7" spans="1:56" ht="18" customHeight="1" x14ac:dyDescent="0.15">
      <c r="A7" s="199" t="s">
        <v>1336</v>
      </c>
      <c r="B7" s="200">
        <v>1965433.0292142134</v>
      </c>
      <c r="C7" s="200">
        <v>2509903.8338557994</v>
      </c>
      <c r="D7" s="228">
        <v>4.0534611727348562</v>
      </c>
      <c r="E7" s="228">
        <v>3.3248323907078841</v>
      </c>
      <c r="F7" s="201">
        <v>0.58279160445314571</v>
      </c>
      <c r="G7" s="201">
        <v>0.55686650408837135</v>
      </c>
      <c r="H7" s="200">
        <v>2690949.6032757051</v>
      </c>
      <c r="I7" s="200">
        <v>3514117.6814097576</v>
      </c>
      <c r="J7" s="201">
        <v>0.74715273540477622</v>
      </c>
      <c r="K7" s="201">
        <v>0.73771818284000323</v>
      </c>
      <c r="L7" s="201">
        <v>0.72965814439570398</v>
      </c>
      <c r="M7" s="201">
        <v>0.6684913797832589</v>
      </c>
      <c r="N7" s="201">
        <v>0.26564930087743915</v>
      </c>
      <c r="O7" s="201">
        <v>0.30275579615858217</v>
      </c>
      <c r="P7" s="201">
        <v>1.0156378745572805</v>
      </c>
      <c r="Q7" s="201">
        <v>1.0009865223592147</v>
      </c>
      <c r="R7" s="201">
        <v>1.0238819927266734</v>
      </c>
      <c r="S7" s="201">
        <v>1.0064588733508744</v>
      </c>
      <c r="T7" s="202">
        <v>560373.58035347832</v>
      </c>
      <c r="U7" s="202">
        <v>906862.19367970526</v>
      </c>
      <c r="V7" s="202">
        <v>108024486</v>
      </c>
      <c r="W7" s="202">
        <v>422938596</v>
      </c>
      <c r="X7" s="202"/>
      <c r="Y7" s="202"/>
      <c r="Z7" s="203">
        <v>12.719992261855509</v>
      </c>
      <c r="AA7" s="203">
        <v>12.296679063219937</v>
      </c>
      <c r="AB7" s="202">
        <v>0</v>
      </c>
      <c r="AC7" s="202">
        <v>0</v>
      </c>
      <c r="AD7" s="202">
        <v>411702.55781120691</v>
      </c>
      <c r="AE7" s="202">
        <v>618887.25844260503</v>
      </c>
      <c r="AF7" s="202">
        <v>80024.684813539032</v>
      </c>
      <c r="AG7" s="202">
        <v>98415.412047041711</v>
      </c>
      <c r="AH7" s="202">
        <v>57638.405484165443</v>
      </c>
      <c r="AI7" s="202">
        <v>75723.475565792105</v>
      </c>
      <c r="AJ7" s="202">
        <v>85506.309111080307</v>
      </c>
      <c r="AK7" s="202">
        <v>304472.88015822473</v>
      </c>
      <c r="AL7" s="229">
        <v>4.4323602457784175E-2</v>
      </c>
      <c r="AM7" s="229">
        <v>7.9500462231055086E-2</v>
      </c>
      <c r="AN7" s="229">
        <v>0.2133069787712833</v>
      </c>
      <c r="AO7" s="229">
        <v>0.20733712341764238</v>
      </c>
      <c r="AP7" s="229">
        <v>0.22383314628956189</v>
      </c>
      <c r="AQ7" s="229">
        <v>0.26055580741324291</v>
      </c>
      <c r="AR7" s="229">
        <v>0</v>
      </c>
      <c r="AS7" s="229">
        <v>0</v>
      </c>
      <c r="AT7" s="229">
        <v>0</v>
      </c>
      <c r="AU7" s="229">
        <v>0</v>
      </c>
      <c r="AV7" s="229">
        <v>0</v>
      </c>
      <c r="AW7" s="229">
        <v>0</v>
      </c>
      <c r="AX7" s="229">
        <v>0</v>
      </c>
      <c r="AY7" s="229">
        <v>0</v>
      </c>
      <c r="AZ7" s="229">
        <v>0</v>
      </c>
      <c r="BA7" s="229">
        <v>0</v>
      </c>
    </row>
    <row r="8" spans="1:56" ht="18" customHeight="1" x14ac:dyDescent="0.15">
      <c r="A8" s="194" t="s">
        <v>1337</v>
      </c>
      <c r="B8" s="195">
        <v>695687.49843468878</v>
      </c>
      <c r="C8" s="195">
        <v>707223.98955781129</v>
      </c>
      <c r="D8" s="226">
        <v>0.98010174412131157</v>
      </c>
      <c r="E8" s="226">
        <v>1.2310784453408288</v>
      </c>
      <c r="F8" s="196">
        <v>0.33838329538087869</v>
      </c>
      <c r="G8" s="196">
        <v>0.34099562777353909</v>
      </c>
      <c r="H8" s="195">
        <v>540721.51608621783</v>
      </c>
      <c r="I8" s="195">
        <v>540757.75148247986</v>
      </c>
      <c r="J8" s="196">
        <v>5.3074064836906246E-3</v>
      </c>
      <c r="K8" s="196">
        <v>5.1388447050386473E-3</v>
      </c>
      <c r="L8" s="196">
        <v>7.5163400632734467E-2</v>
      </c>
      <c r="M8" s="196">
        <v>8.814595215075427E-2</v>
      </c>
      <c r="N8" s="196">
        <v>2.3756302454784895E-5</v>
      </c>
      <c r="O8" s="196">
        <v>8.1854755483814923E-3</v>
      </c>
      <c r="P8" s="196">
        <v>0.55935600976326827</v>
      </c>
      <c r="Q8" s="196">
        <v>-0.99035376565021072</v>
      </c>
      <c r="R8" s="196">
        <v>8.7948534984698276E-2</v>
      </c>
      <c r="S8" s="196">
        <v>0.42929998993597573</v>
      </c>
      <c r="T8" s="197">
        <v>35930.58418584826</v>
      </c>
      <c r="U8" s="197">
        <v>104639.54603580564</v>
      </c>
      <c r="V8" s="197">
        <v>-9540699710</v>
      </c>
      <c r="W8" s="197">
        <v>-13148989498</v>
      </c>
      <c r="X8" s="197"/>
      <c r="Y8" s="197"/>
      <c r="Z8" s="198">
        <v>8.9727906472158005E-4</v>
      </c>
      <c r="AA8" s="198">
        <v>0.22363910548758131</v>
      </c>
      <c r="AB8" s="197">
        <v>0</v>
      </c>
      <c r="AC8" s="197">
        <v>0</v>
      </c>
      <c r="AD8" s="197">
        <v>222935.22597536858</v>
      </c>
      <c r="AE8" s="197">
        <v>-468878.1101747324</v>
      </c>
      <c r="AF8" s="197">
        <v>22435.852915349493</v>
      </c>
      <c r="AG8" s="197">
        <v>42164.404701681298</v>
      </c>
      <c r="AH8" s="197">
        <v>11276.071379644702</v>
      </c>
      <c r="AI8" s="197">
        <v>11287.11500271321</v>
      </c>
      <c r="AJ8" s="197">
        <v>14224.62956036857</v>
      </c>
      <c r="AK8" s="197">
        <v>75417.139316487563</v>
      </c>
      <c r="AL8" s="227">
        <v>1.0186555372260365E-2</v>
      </c>
      <c r="AM8" s="227">
        <v>1.1199235458427395E-2</v>
      </c>
      <c r="AN8" s="227">
        <v>0</v>
      </c>
      <c r="AO8" s="227">
        <v>-3.0067315397550861E-2</v>
      </c>
      <c r="AP8" s="227">
        <v>5.7106545549276008E-2</v>
      </c>
      <c r="AQ8" s="227">
        <v>6.0560861925731284E-2</v>
      </c>
      <c r="AR8" s="227">
        <v>0</v>
      </c>
      <c r="AS8" s="227">
        <v>0</v>
      </c>
      <c r="AT8" s="227">
        <v>0</v>
      </c>
      <c r="AU8" s="227">
        <v>0</v>
      </c>
      <c r="AV8" s="227">
        <v>0</v>
      </c>
      <c r="AW8" s="227">
        <v>0</v>
      </c>
      <c r="AX8" s="227">
        <v>0</v>
      </c>
      <c r="AY8" s="227">
        <v>0</v>
      </c>
      <c r="AZ8" s="227">
        <v>0</v>
      </c>
      <c r="BA8" s="227">
        <v>0</v>
      </c>
    </row>
    <row r="9" spans="1:56" ht="18" customHeight="1" x14ac:dyDescent="0.15">
      <c r="A9" s="199" t="s">
        <v>1338</v>
      </c>
      <c r="B9" s="200">
        <v>3215436.5571014723</v>
      </c>
      <c r="C9" s="200">
        <v>3870393.5482587093</v>
      </c>
      <c r="D9" s="228">
        <v>4.4412894506434757</v>
      </c>
      <c r="E9" s="228">
        <v>3.6420220221080082</v>
      </c>
      <c r="F9" s="201">
        <v>0.58381792231206775</v>
      </c>
      <c r="G9" s="201">
        <v>0.55267414089992972</v>
      </c>
      <c r="H9" s="200">
        <v>4968091.3593796492</v>
      </c>
      <c r="I9" s="200">
        <v>5962758.1742161959</v>
      </c>
      <c r="J9" s="201">
        <v>0.90374236584962409</v>
      </c>
      <c r="K9" s="201">
        <v>0.8774169445224006</v>
      </c>
      <c r="L9" s="201">
        <v>0.7093407288521193</v>
      </c>
      <c r="M9" s="201">
        <v>0.65483373536758271</v>
      </c>
      <c r="N9" s="201">
        <v>0.29115354725102005</v>
      </c>
      <c r="O9" s="201">
        <v>0.32323943638961922</v>
      </c>
      <c r="P9" s="201">
        <v>1.0284082331811375</v>
      </c>
      <c r="Q9" s="201">
        <v>1.0061752240034705</v>
      </c>
      <c r="R9" s="201">
        <v>1.0345863734224479</v>
      </c>
      <c r="S9" s="201">
        <v>1.0133126025167085</v>
      </c>
      <c r="T9" s="202">
        <v>762593.35192095884</v>
      </c>
      <c r="U9" s="202">
        <v>1116958.7675148891</v>
      </c>
      <c r="V9" s="202">
        <v>268275728.30641821</v>
      </c>
      <c r="W9" s="202">
        <v>1053569227.8550724</v>
      </c>
      <c r="X9" s="202"/>
      <c r="Y9" s="202"/>
      <c r="Z9" s="203">
        <v>22.088917546557365</v>
      </c>
      <c r="AA9" s="203">
        <v>14.231127907041328</v>
      </c>
      <c r="AB9" s="202">
        <v>0</v>
      </c>
      <c r="AC9" s="202">
        <v>0</v>
      </c>
      <c r="AD9" s="202">
        <v>563587.88692411175</v>
      </c>
      <c r="AE9" s="202">
        <v>773568.409402875</v>
      </c>
      <c r="AF9" s="202">
        <v>107861.57392765404</v>
      </c>
      <c r="AG9" s="202">
        <v>134431.11646162873</v>
      </c>
      <c r="AH9" s="202">
        <v>106775.00061303389</v>
      </c>
      <c r="AI9" s="202">
        <v>132265.93899568426</v>
      </c>
      <c r="AJ9" s="202">
        <v>114263.39486732322</v>
      </c>
      <c r="AK9" s="202">
        <v>331738.14018734312</v>
      </c>
      <c r="AL9" s="229">
        <v>4.8442471315675438E-2</v>
      </c>
      <c r="AM9" s="229">
        <v>9.9409042030746242E-2</v>
      </c>
      <c r="AN9" s="229">
        <v>0.29023184874182983</v>
      </c>
      <c r="AO9" s="229">
        <v>0.27376008547429936</v>
      </c>
      <c r="AP9" s="229">
        <v>0.23909897601583618</v>
      </c>
      <c r="AQ9" s="229">
        <v>0.26894122484097627</v>
      </c>
      <c r="AR9" s="229">
        <v>0</v>
      </c>
      <c r="AS9" s="229">
        <v>0</v>
      </c>
      <c r="AT9" s="229">
        <v>0</v>
      </c>
      <c r="AU9" s="229">
        <v>0</v>
      </c>
      <c r="AV9" s="229">
        <v>0</v>
      </c>
      <c r="AW9" s="229">
        <v>0</v>
      </c>
      <c r="AX9" s="229">
        <v>0</v>
      </c>
      <c r="AY9" s="229">
        <v>0</v>
      </c>
      <c r="AZ9" s="229">
        <v>0</v>
      </c>
      <c r="BA9" s="229">
        <v>0</v>
      </c>
    </row>
    <row r="10" spans="1:56" ht="18" customHeight="1" x14ac:dyDescent="0.15">
      <c r="B10" s="204"/>
      <c r="C10" s="204"/>
      <c r="D10" s="205"/>
      <c r="E10" s="205"/>
      <c r="F10" s="206"/>
      <c r="G10" s="206"/>
      <c r="H10" s="204"/>
      <c r="I10" s="204"/>
      <c r="J10" s="206"/>
      <c r="K10" s="206"/>
      <c r="L10" s="206"/>
      <c r="M10" s="206"/>
      <c r="N10" s="206"/>
      <c r="O10" s="206"/>
      <c r="P10" s="206"/>
      <c r="Q10" s="206"/>
      <c r="R10" s="206"/>
      <c r="S10" s="206"/>
      <c r="T10" s="204"/>
      <c r="U10" s="204"/>
      <c r="V10" s="204"/>
      <c r="W10" s="204"/>
      <c r="X10" s="204"/>
      <c r="Y10" s="204"/>
      <c r="Z10" s="205"/>
      <c r="AA10" s="205"/>
      <c r="AB10" s="204"/>
      <c r="AC10" s="204"/>
      <c r="AD10" s="204"/>
      <c r="AE10" s="204"/>
      <c r="AF10" s="204"/>
      <c r="AG10" s="204"/>
      <c r="AH10" s="204"/>
      <c r="AI10" s="204"/>
      <c r="AJ10" s="204"/>
      <c r="AK10" s="204"/>
      <c r="AL10" s="206"/>
      <c r="AM10" s="206"/>
      <c r="AN10" s="206"/>
      <c r="AO10" s="206"/>
      <c r="AP10" s="206"/>
      <c r="AQ10" s="206"/>
      <c r="AR10" s="206"/>
      <c r="AS10" s="206"/>
      <c r="AT10" s="206"/>
      <c r="AU10" s="206"/>
      <c r="AV10" s="206"/>
      <c r="AW10" s="206"/>
      <c r="AX10" s="206"/>
      <c r="AY10" s="206"/>
      <c r="AZ10" s="206"/>
      <c r="BA10" s="206"/>
      <c r="BB10" s="230" t="s">
        <v>1339</v>
      </c>
    </row>
    <row r="11" spans="1:56" ht="18" customHeight="1" x14ac:dyDescent="0.15">
      <c r="A11" s="199" t="s">
        <v>704</v>
      </c>
      <c r="B11" s="200">
        <v>6358707.5410089614</v>
      </c>
      <c r="C11" s="200">
        <v>7459608.3735250365</v>
      </c>
      <c r="D11" s="228">
        <v>5.1174403127774113</v>
      </c>
      <c r="E11" s="228">
        <v>4.482199069127069</v>
      </c>
      <c r="F11" s="201">
        <v>0.58509943708504586</v>
      </c>
      <c r="G11" s="201">
        <v>0.56679502195280551</v>
      </c>
      <c r="H11" s="200">
        <v>10772353.724779576</v>
      </c>
      <c r="I11" s="200">
        <v>12598267.792848738</v>
      </c>
      <c r="J11" s="201">
        <v>0.85460509882307567</v>
      </c>
      <c r="K11" s="201">
        <v>0.81711714487978315</v>
      </c>
      <c r="L11" s="201">
        <v>0.74217203515161811</v>
      </c>
      <c r="M11" s="201">
        <v>0.70210167593108896</v>
      </c>
      <c r="N11" s="201">
        <v>0.27305651138927428</v>
      </c>
      <c r="O11" s="201">
        <v>0.30767487435119367</v>
      </c>
      <c r="P11" s="201">
        <v>1.0545790452324972</v>
      </c>
      <c r="Q11" s="201">
        <v>1.0343170716403294</v>
      </c>
      <c r="R11" s="201">
        <v>1.0664443707301954</v>
      </c>
      <c r="S11" s="201">
        <v>1.0399766601667584</v>
      </c>
      <c r="T11" s="202">
        <v>1366361.7041754087</v>
      </c>
      <c r="U11" s="202">
        <v>1854852.4058639463</v>
      </c>
      <c r="V11" s="202">
        <v>-27400930.481751826</v>
      </c>
      <c r="W11" s="202">
        <v>95584029.708029196</v>
      </c>
      <c r="X11" s="202">
        <v>-5600.5780851143181</v>
      </c>
      <c r="Y11" s="202">
        <v>19536.775308641976</v>
      </c>
      <c r="Z11" s="203">
        <v>13.844214575611787</v>
      </c>
      <c r="AA11" s="203">
        <v>12.337424241952704</v>
      </c>
      <c r="AB11" s="202">
        <v>0</v>
      </c>
      <c r="AC11" s="202">
        <v>0</v>
      </c>
      <c r="AD11" s="202">
        <v>1005729.6676105873</v>
      </c>
      <c r="AE11" s="202">
        <v>1269018.6140625284</v>
      </c>
      <c r="AF11" s="202">
        <v>191151.83191372253</v>
      </c>
      <c r="AG11" s="202">
        <v>238880.54348932827</v>
      </c>
      <c r="AH11" s="202">
        <v>236479.80330071063</v>
      </c>
      <c r="AI11" s="202">
        <v>283663.48601898242</v>
      </c>
      <c r="AJ11" s="202">
        <v>208846.21371902805</v>
      </c>
      <c r="AK11" s="202">
        <v>463770.16268102796</v>
      </c>
      <c r="AL11" s="229">
        <v>5.3438248832984842E-2</v>
      </c>
      <c r="AM11" s="229">
        <v>9.5853441988017221E-2</v>
      </c>
      <c r="AN11" s="229">
        <v>0.39777890008226113</v>
      </c>
      <c r="AO11" s="229">
        <v>0.38911225474678407</v>
      </c>
      <c r="AP11" s="229">
        <v>0.20605213587119786</v>
      </c>
      <c r="AQ11" s="229">
        <v>0.24724815267243294</v>
      </c>
      <c r="AR11" s="229">
        <v>0</v>
      </c>
      <c r="AS11" s="229">
        <v>0</v>
      </c>
      <c r="AT11" s="229">
        <v>0</v>
      </c>
      <c r="AU11" s="229">
        <v>0</v>
      </c>
      <c r="AV11" s="229">
        <v>0</v>
      </c>
      <c r="AW11" s="229">
        <v>0</v>
      </c>
      <c r="AX11" s="229">
        <v>0</v>
      </c>
      <c r="AY11" s="229">
        <v>0</v>
      </c>
      <c r="AZ11" s="229">
        <v>0</v>
      </c>
      <c r="BA11" s="229">
        <v>0</v>
      </c>
      <c r="BB11" s="231">
        <v>4893</v>
      </c>
    </row>
    <row r="12" spans="1:56" ht="18" customHeight="1" x14ac:dyDescent="0.15">
      <c r="A12" s="194" t="s">
        <v>705</v>
      </c>
      <c r="B12" s="195">
        <v>2261752.9806117057</v>
      </c>
      <c r="C12" s="195">
        <v>2781316.7147340723</v>
      </c>
      <c r="D12" s="226">
        <v>4.3090775417166958</v>
      </c>
      <c r="E12" s="226">
        <v>3.4735059187789168</v>
      </c>
      <c r="F12" s="196">
        <v>0.58435683438583008</v>
      </c>
      <c r="G12" s="196">
        <v>0.55028024313765056</v>
      </c>
      <c r="H12" s="195">
        <v>3234010.1656171894</v>
      </c>
      <c r="I12" s="195">
        <v>3981829.2577376533</v>
      </c>
      <c r="J12" s="196">
        <v>0.89072127633406473</v>
      </c>
      <c r="K12" s="196">
        <v>0.8596795139293526</v>
      </c>
      <c r="L12" s="196">
        <v>0.70015467267788323</v>
      </c>
      <c r="M12" s="196">
        <v>0.63953235361678629</v>
      </c>
      <c r="N12" s="196">
        <v>0.29967979228833708</v>
      </c>
      <c r="O12" s="196">
        <v>0.33727753041787084</v>
      </c>
      <c r="P12" s="196">
        <v>1.0239711414621531</v>
      </c>
      <c r="Q12" s="196">
        <v>1.0056794031717335</v>
      </c>
      <c r="R12" s="196">
        <v>1.0313488404072793</v>
      </c>
      <c r="S12" s="196">
        <v>1.0098610354160211</v>
      </c>
      <c r="T12" s="197">
        <v>584851.20568407199</v>
      </c>
      <c r="U12" s="197">
        <v>911085.84324926022</v>
      </c>
      <c r="V12" s="197">
        <v>102255445.50961539</v>
      </c>
      <c r="W12" s="197">
        <v>481478827.16826928</v>
      </c>
      <c r="X12" s="197">
        <v>3902.1120085743555</v>
      </c>
      <c r="Y12" s="197">
        <v>18373.440201685222</v>
      </c>
      <c r="Z12" s="198">
        <v>22.810508233745136</v>
      </c>
      <c r="AA12" s="198">
        <v>15.479357799889078</v>
      </c>
      <c r="AB12" s="197">
        <v>0</v>
      </c>
      <c r="AC12" s="197">
        <v>0</v>
      </c>
      <c r="AD12" s="197">
        <v>431758.86756358907</v>
      </c>
      <c r="AE12" s="197">
        <v>634236.85534104251</v>
      </c>
      <c r="AF12" s="197">
        <v>81371.198933800973</v>
      </c>
      <c r="AG12" s="197">
        <v>100835.36663848878</v>
      </c>
      <c r="AH12" s="197">
        <v>66666.124241884332</v>
      </c>
      <c r="AI12" s="197">
        <v>85245.577598759905</v>
      </c>
      <c r="AJ12" s="197">
        <v>92669.852174319138</v>
      </c>
      <c r="AK12" s="197">
        <v>307138.49907497677</v>
      </c>
      <c r="AL12" s="227">
        <v>4.5384939365197489E-2</v>
      </c>
      <c r="AM12" s="227">
        <v>9.186336450084949E-2</v>
      </c>
      <c r="AN12" s="227">
        <v>0.26225623818675697</v>
      </c>
      <c r="AO12" s="227">
        <v>0.24280997662325196</v>
      </c>
      <c r="AP12" s="227">
        <v>0.24221091460786565</v>
      </c>
      <c r="AQ12" s="227">
        <v>0.27270622235495562</v>
      </c>
      <c r="AR12" s="227">
        <v>0</v>
      </c>
      <c r="AS12" s="227">
        <v>0</v>
      </c>
      <c r="AT12" s="227">
        <v>0</v>
      </c>
      <c r="AU12" s="227">
        <v>0</v>
      </c>
      <c r="AV12" s="227">
        <v>0</v>
      </c>
      <c r="AW12" s="227">
        <v>0</v>
      </c>
      <c r="AX12" s="227">
        <v>0</v>
      </c>
      <c r="AY12" s="227">
        <v>0</v>
      </c>
      <c r="AZ12" s="227">
        <v>0</v>
      </c>
      <c r="BA12" s="227">
        <v>0</v>
      </c>
      <c r="BB12" s="232">
        <v>26205</v>
      </c>
    </row>
    <row r="13" spans="1:56" ht="18" customHeight="1" x14ac:dyDescent="0.15">
      <c r="A13" s="199" t="s">
        <v>706</v>
      </c>
      <c r="B13" s="200">
        <v>1638074.1170764707</v>
      </c>
      <c r="C13" s="200">
        <v>2040409.874520459</v>
      </c>
      <c r="D13" s="228">
        <v>4.107682614020729</v>
      </c>
      <c r="E13" s="228">
        <v>3.1016102810805082</v>
      </c>
      <c r="F13" s="201">
        <v>0.578492768405101</v>
      </c>
      <c r="G13" s="201">
        <v>0.54491118994521004</v>
      </c>
      <c r="H13" s="200">
        <v>1993381.6291496945</v>
      </c>
      <c r="I13" s="200">
        <v>2517049.4788838401</v>
      </c>
      <c r="J13" s="201">
        <v>0.94803576573217774</v>
      </c>
      <c r="K13" s="201">
        <v>0.94672213322421239</v>
      </c>
      <c r="L13" s="201">
        <v>0.700858230598985</v>
      </c>
      <c r="M13" s="201">
        <v>0.64386337612004807</v>
      </c>
      <c r="N13" s="201">
        <v>0.29189288276279468</v>
      </c>
      <c r="O13" s="201">
        <v>0.31723069932473891</v>
      </c>
      <c r="P13" s="201">
        <v>1.0102880968301495</v>
      </c>
      <c r="Q13" s="201">
        <v>0.96863028295858511</v>
      </c>
      <c r="R13" s="201">
        <v>1.0047987627716419</v>
      </c>
      <c r="S13" s="201">
        <v>0.98970503698753942</v>
      </c>
      <c r="T13" s="202">
        <v>447340.47899971658</v>
      </c>
      <c r="U13" s="202">
        <v>698992.22862482653</v>
      </c>
      <c r="V13" s="202">
        <v>397026079.05128205</v>
      </c>
      <c r="W13" s="202">
        <v>1215244058.8717949</v>
      </c>
      <c r="X13" s="202">
        <v>5639.4640704910371</v>
      </c>
      <c r="Y13" s="202">
        <v>17261.649973376105</v>
      </c>
      <c r="Z13" s="203">
        <v>27.292550722941442</v>
      </c>
      <c r="AA13" s="203">
        <v>14.490102917745455</v>
      </c>
      <c r="AB13" s="202">
        <v>0</v>
      </c>
      <c r="AC13" s="202">
        <v>0</v>
      </c>
      <c r="AD13" s="202">
        <v>331962.98774130922</v>
      </c>
      <c r="AE13" s="202">
        <v>498174.92513916286</v>
      </c>
      <c r="AF13" s="202">
        <v>64463.207768236403</v>
      </c>
      <c r="AG13" s="202">
        <v>80824.329456103544</v>
      </c>
      <c r="AH13" s="202">
        <v>42291.918897567688</v>
      </c>
      <c r="AI13" s="202">
        <v>56138.052466577989</v>
      </c>
      <c r="AJ13" s="202">
        <v>54984.561022649388</v>
      </c>
      <c r="AK13" s="202">
        <v>242794.07613100746</v>
      </c>
      <c r="AL13" s="229">
        <v>4.6327719475176957E-2</v>
      </c>
      <c r="AM13" s="229">
        <v>0.11439423637332027</v>
      </c>
      <c r="AN13" s="229">
        <v>0.23665713422355192</v>
      </c>
      <c r="AO13" s="229">
        <v>0.21174643797634088</v>
      </c>
      <c r="AP13" s="229">
        <v>0.26204716966673353</v>
      </c>
      <c r="AQ13" s="229">
        <v>0.28183503923237158</v>
      </c>
      <c r="AR13" s="229">
        <v>0</v>
      </c>
      <c r="AS13" s="229">
        <v>0</v>
      </c>
      <c r="AT13" s="229">
        <v>0</v>
      </c>
      <c r="AU13" s="229">
        <v>0</v>
      </c>
      <c r="AV13" s="229">
        <v>0</v>
      </c>
      <c r="AW13" s="229">
        <v>0</v>
      </c>
      <c r="AX13" s="229">
        <v>0</v>
      </c>
      <c r="AY13" s="229">
        <v>0</v>
      </c>
      <c r="AZ13" s="229">
        <v>0</v>
      </c>
      <c r="BA13" s="229">
        <v>0</v>
      </c>
      <c r="BB13" s="231">
        <v>70401</v>
      </c>
    </row>
    <row r="14" spans="1:56" ht="18" customHeight="1" x14ac:dyDescent="0.15">
      <c r="A14" s="194" t="s">
        <v>707</v>
      </c>
      <c r="B14" s="195">
        <v>1425741.6394677174</v>
      </c>
      <c r="C14" s="195">
        <v>1847856.9389654081</v>
      </c>
      <c r="D14" s="226">
        <v>3.9044577015916144</v>
      </c>
      <c r="E14" s="226">
        <v>3.0307734601565235</v>
      </c>
      <c r="F14" s="196">
        <v>0.57286955549909979</v>
      </c>
      <c r="G14" s="196">
        <v>0.52868363095614357</v>
      </c>
      <c r="H14" s="195">
        <v>1678668.8105846406</v>
      </c>
      <c r="I14" s="195">
        <v>2245773.7030606894</v>
      </c>
      <c r="J14" s="196">
        <v>0.92063458333534698</v>
      </c>
      <c r="K14" s="196">
        <v>0.91517249352030139</v>
      </c>
      <c r="L14" s="196">
        <v>0.69455367442063853</v>
      </c>
      <c r="M14" s="196">
        <v>0.64182203582040231</v>
      </c>
      <c r="N14" s="196">
        <v>0.28656573503919891</v>
      </c>
      <c r="O14" s="196">
        <v>0.29925013559082397</v>
      </c>
      <c r="P14" s="196">
        <v>1.0156063638312256</v>
      </c>
      <c r="Q14" s="196">
        <v>0.99808457973349363</v>
      </c>
      <c r="R14" s="196">
        <v>1.0203668575418263</v>
      </c>
      <c r="S14" s="196">
        <v>1.0012260524671623</v>
      </c>
      <c r="T14" s="197">
        <v>392557.52928809111</v>
      </c>
      <c r="U14" s="197">
        <v>643299.25917076459</v>
      </c>
      <c r="V14" s="197">
        <v>176450559.81578946</v>
      </c>
      <c r="W14" s="197">
        <v>1659450315.0789473</v>
      </c>
      <c r="X14" s="197">
        <v>1229.1668732961771</v>
      </c>
      <c r="Y14" s="197">
        <v>11559.846323555967</v>
      </c>
      <c r="Z14" s="198">
        <v>38.495558598518208</v>
      </c>
      <c r="AA14" s="198">
        <v>13.496866097638472</v>
      </c>
      <c r="AB14" s="197">
        <v>0</v>
      </c>
      <c r="AC14" s="197">
        <v>0</v>
      </c>
      <c r="AD14" s="197">
        <v>313466.18408793717</v>
      </c>
      <c r="AE14" s="197">
        <v>495367.61780926038</v>
      </c>
      <c r="AF14" s="197">
        <v>61953.646750644722</v>
      </c>
      <c r="AG14" s="197">
        <v>77742.277541444098</v>
      </c>
      <c r="AH14" s="197">
        <v>35540.574073563759</v>
      </c>
      <c r="AI14" s="197">
        <v>50397.683385147611</v>
      </c>
      <c r="AJ14" s="197">
        <v>48203.692333822466</v>
      </c>
      <c r="AK14" s="197">
        <v>238365.74640454422</v>
      </c>
      <c r="AL14" s="227">
        <v>4.8455543724181559E-2</v>
      </c>
      <c r="AM14" s="227">
        <v>0.10601672336679063</v>
      </c>
      <c r="AN14" s="227">
        <v>0.23481119812517751</v>
      </c>
      <c r="AO14" s="227">
        <v>0.21156756140913918</v>
      </c>
      <c r="AP14" s="227">
        <v>0.2757748152750043</v>
      </c>
      <c r="AQ14" s="227">
        <v>0.29043991322146967</v>
      </c>
      <c r="AR14" s="227">
        <v>0</v>
      </c>
      <c r="AS14" s="227">
        <v>0</v>
      </c>
      <c r="AT14" s="227">
        <v>0</v>
      </c>
      <c r="AU14" s="227">
        <v>0</v>
      </c>
      <c r="AV14" s="227">
        <v>0</v>
      </c>
      <c r="AW14" s="227">
        <v>0</v>
      </c>
      <c r="AX14" s="227">
        <v>0</v>
      </c>
      <c r="AY14" s="227">
        <v>0</v>
      </c>
      <c r="AZ14" s="227">
        <v>0</v>
      </c>
      <c r="BA14" s="227">
        <v>0</v>
      </c>
      <c r="BB14" s="232">
        <v>143553</v>
      </c>
    </row>
    <row r="15" spans="1:56" ht="18" customHeight="1" x14ac:dyDescent="0.15">
      <c r="A15" s="199" t="s">
        <v>708</v>
      </c>
      <c r="B15" s="200">
        <v>1326728.615541934</v>
      </c>
      <c r="C15" s="200">
        <v>1843521.6238197654</v>
      </c>
      <c r="D15" s="228">
        <v>3.7656989802237177</v>
      </c>
      <c r="E15" s="228">
        <v>3.0210854550871584</v>
      </c>
      <c r="F15" s="201">
        <v>0.6297664052194254</v>
      </c>
      <c r="G15" s="201">
        <v>0.56443022529420872</v>
      </c>
      <c r="H15" s="200">
        <v>1533814.646005068</v>
      </c>
      <c r="I15" s="200">
        <v>2177176.4424670944</v>
      </c>
      <c r="J15" s="201">
        <v>0.99842778073726657</v>
      </c>
      <c r="K15" s="201">
        <v>0.97758881040689982</v>
      </c>
      <c r="L15" s="201">
        <v>0.69143612910000907</v>
      </c>
      <c r="M15" s="201">
        <v>0.59285869108429723</v>
      </c>
      <c r="N15" s="201">
        <v>0.27836069982584061</v>
      </c>
      <c r="O15" s="201">
        <v>0.31812571790984007</v>
      </c>
      <c r="P15" s="201">
        <v>1.000452968023831</v>
      </c>
      <c r="Q15" s="201">
        <v>0.98782456929888129</v>
      </c>
      <c r="R15" s="201">
        <v>1.0040824611632271</v>
      </c>
      <c r="S15" s="201">
        <v>0.99288419808466855</v>
      </c>
      <c r="T15" s="202">
        <v>370880.79207655555</v>
      </c>
      <c r="U15" s="202">
        <v>737058.20362390007</v>
      </c>
      <c r="V15" s="202">
        <v>1322007104.8</v>
      </c>
      <c r="W15" s="202">
        <v>4861412635</v>
      </c>
      <c r="X15" s="202">
        <v>4123.8381251464807</v>
      </c>
      <c r="Y15" s="202">
        <v>15164.577174730637</v>
      </c>
      <c r="Z15" s="203">
        <v>14.597749820123072</v>
      </c>
      <c r="AA15" s="203">
        <v>12.29048074303123</v>
      </c>
      <c r="AB15" s="202">
        <v>0</v>
      </c>
      <c r="AC15" s="202">
        <v>0</v>
      </c>
      <c r="AD15" s="202">
        <v>304189.68525769282</v>
      </c>
      <c r="AE15" s="202">
        <v>486440.18831937684</v>
      </c>
      <c r="AF15" s="202">
        <v>64780.747984242182</v>
      </c>
      <c r="AG15" s="202">
        <v>83684.936704972744</v>
      </c>
      <c r="AH15" s="202">
        <v>31596.131827247747</v>
      </c>
      <c r="AI15" s="202">
        <v>49229.609669289741</v>
      </c>
      <c r="AJ15" s="202">
        <v>41388.782037431047</v>
      </c>
      <c r="AK15" s="202">
        <v>236753.71879785959</v>
      </c>
      <c r="AL15" s="229">
        <v>5.3454989688167871E-2</v>
      </c>
      <c r="AM15" s="229">
        <v>0.13251416947046002</v>
      </c>
      <c r="AN15" s="229">
        <v>0.10956929023931061</v>
      </c>
      <c r="AO15" s="229">
        <v>0.13211603290981369</v>
      </c>
      <c r="AP15" s="229">
        <v>0.27596242155616429</v>
      </c>
      <c r="AQ15" s="229">
        <v>0.29207483794103895</v>
      </c>
      <c r="AR15" s="229">
        <v>0</v>
      </c>
      <c r="AS15" s="229">
        <v>0</v>
      </c>
      <c r="AT15" s="229">
        <v>0</v>
      </c>
      <c r="AU15" s="229">
        <v>0</v>
      </c>
      <c r="AV15" s="229">
        <v>0</v>
      </c>
      <c r="AW15" s="229">
        <v>0</v>
      </c>
      <c r="AX15" s="229">
        <v>0</v>
      </c>
      <c r="AY15" s="229">
        <v>0</v>
      </c>
      <c r="AZ15" s="229">
        <v>0</v>
      </c>
      <c r="BA15" s="229">
        <v>0</v>
      </c>
      <c r="BB15" s="231">
        <v>320577</v>
      </c>
    </row>
    <row r="16" spans="1:56" ht="18" customHeight="1" x14ac:dyDescent="0.15">
      <c r="A16" s="194" t="s">
        <v>709</v>
      </c>
      <c r="B16" s="195">
        <v>1374201.6185259689</v>
      </c>
      <c r="C16" s="195">
        <v>1699500.2458231412</v>
      </c>
      <c r="D16" s="226">
        <v>3.2158902679666523</v>
      </c>
      <c r="E16" s="226">
        <v>2.876408266458562</v>
      </c>
      <c r="F16" s="196">
        <v>0.56303384585281746</v>
      </c>
      <c r="G16" s="196">
        <v>0.53898532900391938</v>
      </c>
      <c r="H16" s="195">
        <v>1260164.3244606673</v>
      </c>
      <c r="I16" s="195">
        <v>1643159.7443516436</v>
      </c>
      <c r="J16" s="196">
        <v>1.4641882977442233</v>
      </c>
      <c r="K16" s="196">
        <v>1.3927547367314741</v>
      </c>
      <c r="L16" s="196">
        <v>0.55290110737099707</v>
      </c>
      <c r="M16" s="196">
        <v>0.51008199469832149</v>
      </c>
      <c r="N16" s="196">
        <v>0.43606731165183471</v>
      </c>
      <c r="O16" s="196">
        <v>0.41886831353240733</v>
      </c>
      <c r="P16" s="196">
        <v>0.9793631581162533</v>
      </c>
      <c r="Q16" s="196">
        <v>0.97173341130070512</v>
      </c>
      <c r="R16" s="196">
        <v>0.98175710972364905</v>
      </c>
      <c r="S16" s="196">
        <v>0.96646333659167805</v>
      </c>
      <c r="T16" s="197">
        <v>588432.76677592064</v>
      </c>
      <c r="U16" s="197">
        <v>835401.56784296117</v>
      </c>
      <c r="V16" s="197">
        <v>7794101367.2857141</v>
      </c>
      <c r="W16" s="197">
        <v>23551712977.57143</v>
      </c>
      <c r="X16" s="197">
        <v>6169.3724540277026</v>
      </c>
      <c r="Y16" s="197">
        <v>18642.211903845975</v>
      </c>
      <c r="Z16" s="198">
        <v>25.936297261039783</v>
      </c>
      <c r="AA16" s="198">
        <v>18.988418319752938</v>
      </c>
      <c r="AB16" s="197">
        <v>0</v>
      </c>
      <c r="AC16" s="197">
        <v>0</v>
      </c>
      <c r="AD16" s="197">
        <v>322066.73577712179</v>
      </c>
      <c r="AE16" s="197">
        <v>411215.60595544934</v>
      </c>
      <c r="AF16" s="197">
        <v>90007.122062248774</v>
      </c>
      <c r="AG16" s="197">
        <v>102294.31962821276</v>
      </c>
      <c r="AH16" s="197">
        <v>26397.847910235938</v>
      </c>
      <c r="AI16" s="197">
        <v>37020.94338640193</v>
      </c>
      <c r="AJ16" s="197">
        <v>80084.484305503051</v>
      </c>
      <c r="AK16" s="197">
        <v>180151.36171879698</v>
      </c>
      <c r="AL16" s="227">
        <v>5.4272648783716723E-2</v>
      </c>
      <c r="AM16" s="227">
        <v>0.11942392360020783</v>
      </c>
      <c r="AN16" s="227">
        <v>0.30162210520073618</v>
      </c>
      <c r="AO16" s="227">
        <v>0.26796246525595724</v>
      </c>
      <c r="AP16" s="227">
        <v>0.25960486072298106</v>
      </c>
      <c r="AQ16" s="227">
        <v>0.27167830008300675</v>
      </c>
      <c r="AR16" s="227">
        <v>0</v>
      </c>
      <c r="AS16" s="227">
        <v>0</v>
      </c>
      <c r="AT16" s="227">
        <v>0</v>
      </c>
      <c r="AU16" s="227">
        <v>0</v>
      </c>
      <c r="AV16" s="227">
        <v>0</v>
      </c>
      <c r="AW16" s="227">
        <v>0</v>
      </c>
      <c r="AX16" s="227">
        <v>0</v>
      </c>
      <c r="AY16" s="227">
        <v>0</v>
      </c>
      <c r="AZ16" s="227">
        <v>0</v>
      </c>
      <c r="BA16" s="227">
        <v>0</v>
      </c>
      <c r="BB16" s="232">
        <v>1263354</v>
      </c>
    </row>
    <row r="17" spans="1:54" ht="18" customHeight="1" x14ac:dyDescent="0.15">
      <c r="B17" s="204"/>
      <c r="C17" s="204"/>
      <c r="D17" s="205"/>
      <c r="E17" s="205"/>
      <c r="F17" s="206"/>
      <c r="G17" s="206"/>
      <c r="H17" s="204"/>
      <c r="I17" s="204"/>
      <c r="J17" s="206"/>
      <c r="K17" s="206"/>
      <c r="L17" s="206"/>
      <c r="M17" s="206"/>
      <c r="N17" s="206"/>
      <c r="O17" s="206"/>
      <c r="P17" s="206"/>
      <c r="Q17" s="206"/>
      <c r="R17" s="206"/>
      <c r="S17" s="206"/>
      <c r="T17" s="204"/>
      <c r="U17" s="204"/>
      <c r="V17" s="204"/>
      <c r="W17" s="204"/>
      <c r="X17" s="204"/>
      <c r="Y17" s="204"/>
      <c r="Z17" s="205"/>
      <c r="AA17" s="205"/>
      <c r="AB17" s="204"/>
      <c r="AC17" s="204"/>
      <c r="AD17" s="204"/>
      <c r="AE17" s="204"/>
      <c r="AF17" s="204"/>
      <c r="AG17" s="204"/>
      <c r="AH17" s="204"/>
      <c r="AI17" s="204"/>
      <c r="AJ17" s="204"/>
      <c r="AK17" s="204"/>
      <c r="AL17" s="206"/>
      <c r="AM17" s="206"/>
      <c r="AN17" s="206"/>
      <c r="AO17" s="206"/>
      <c r="AP17" s="206"/>
      <c r="AQ17" s="206"/>
      <c r="AR17" s="206"/>
      <c r="AS17" s="206"/>
      <c r="AT17" s="206"/>
      <c r="AU17" s="206"/>
      <c r="AV17" s="206"/>
      <c r="AW17" s="206"/>
      <c r="AX17" s="206"/>
      <c r="AY17" s="206"/>
      <c r="AZ17" s="206"/>
      <c r="BA17" s="206"/>
    </row>
    <row r="18" spans="1:54" ht="18" customHeight="1" x14ac:dyDescent="0.15">
      <c r="A18" s="194" t="s">
        <v>1340</v>
      </c>
      <c r="B18" s="195">
        <v>6282270.1718651028</v>
      </c>
      <c r="C18" s="195">
        <v>7326317.2581588123</v>
      </c>
      <c r="D18" s="226">
        <v>5.3441440203688657</v>
      </c>
      <c r="E18" s="226">
        <v>4.5109631613274219</v>
      </c>
      <c r="F18" s="196">
        <v>0.61005584038118177</v>
      </c>
      <c r="G18" s="196">
        <v>0.58669124264173445</v>
      </c>
      <c r="H18" s="195">
        <v>12039169.093599305</v>
      </c>
      <c r="I18" s="195">
        <v>13746579.377284613</v>
      </c>
      <c r="J18" s="196">
        <v>0.54134486220083189</v>
      </c>
      <c r="K18" s="196">
        <v>0.54864246033393405</v>
      </c>
      <c r="L18" s="196">
        <v>0.7290076968017225</v>
      </c>
      <c r="M18" s="196">
        <v>0.67902707077052138</v>
      </c>
      <c r="N18" s="196">
        <v>0.27053481206209051</v>
      </c>
      <c r="O18" s="196">
        <v>0.30210922161229548</v>
      </c>
      <c r="P18" s="196">
        <v>1.1228008036453456</v>
      </c>
      <c r="Q18" s="196">
        <v>1.0860006473789032</v>
      </c>
      <c r="R18" s="196">
        <v>1.1340332329203269</v>
      </c>
      <c r="S18" s="196">
        <v>1.0935030680233244</v>
      </c>
      <c r="T18" s="197">
        <v>1414192.5107599183</v>
      </c>
      <c r="U18" s="197">
        <v>1964287.6872980949</v>
      </c>
      <c r="V18" s="197">
        <v>191333744.11864406</v>
      </c>
      <c r="W18" s="197">
        <v>545293559.440678</v>
      </c>
      <c r="X18" s="197">
        <v>11611.084268807715</v>
      </c>
      <c r="Y18" s="197">
        <v>33091.128274674615</v>
      </c>
      <c r="Z18" s="198">
        <v>14.211465174066035</v>
      </c>
      <c r="AA18" s="198">
        <v>12.313102391058518</v>
      </c>
      <c r="AB18" s="197">
        <v>0</v>
      </c>
      <c r="AC18" s="197">
        <v>0</v>
      </c>
      <c r="AD18" s="197">
        <v>1007000.1683324958</v>
      </c>
      <c r="AE18" s="197">
        <v>1274854.3453266455</v>
      </c>
      <c r="AF18" s="197">
        <v>175366.83517640355</v>
      </c>
      <c r="AG18" s="197">
        <v>239535.60764581416</v>
      </c>
      <c r="AH18" s="197">
        <v>249213.87553050261</v>
      </c>
      <c r="AI18" s="197">
        <v>292267.3558220308</v>
      </c>
      <c r="AJ18" s="197">
        <v>225000.2009235257</v>
      </c>
      <c r="AK18" s="197">
        <v>471377.9747887479</v>
      </c>
      <c r="AL18" s="227">
        <v>5.7267569510358961E-2</v>
      </c>
      <c r="AM18" s="227">
        <v>0.11246646969340016</v>
      </c>
      <c r="AN18" s="227">
        <v>0.42646272404910668</v>
      </c>
      <c r="AO18" s="227">
        <v>0.43008168310748152</v>
      </c>
      <c r="AP18" s="227">
        <v>0.20945626337840129</v>
      </c>
      <c r="AQ18" s="227">
        <v>0.23424201038090428</v>
      </c>
      <c r="AR18" s="227">
        <v>0</v>
      </c>
      <c r="AS18" s="227">
        <v>0</v>
      </c>
      <c r="AT18" s="227">
        <v>0</v>
      </c>
      <c r="AU18" s="227">
        <v>0</v>
      </c>
      <c r="AV18" s="227">
        <v>0</v>
      </c>
      <c r="AW18" s="227">
        <v>0</v>
      </c>
      <c r="AX18" s="227">
        <v>0</v>
      </c>
      <c r="AY18" s="227">
        <v>0</v>
      </c>
      <c r="AZ18" s="227">
        <v>0</v>
      </c>
      <c r="BA18" s="227">
        <v>0</v>
      </c>
      <c r="BB18" s="232">
        <v>16479</v>
      </c>
    </row>
    <row r="19" spans="1:54" ht="18" customHeight="1" x14ac:dyDescent="0.15">
      <c r="A19" s="199" t="s">
        <v>1310</v>
      </c>
      <c r="B19" s="200">
        <v>2788410.4446198316</v>
      </c>
      <c r="C19" s="200">
        <v>3472717.2085265461</v>
      </c>
      <c r="D19" s="228">
        <v>3.4059569671464023</v>
      </c>
      <c r="E19" s="228">
        <v>3.049992478111109</v>
      </c>
      <c r="F19" s="201">
        <v>0.60211667066504493</v>
      </c>
      <c r="G19" s="201">
        <v>0.57356464237153693</v>
      </c>
      <c r="H19" s="200">
        <v>4451527.1536419755</v>
      </c>
      <c r="I19" s="200">
        <v>5562815.4629753446</v>
      </c>
      <c r="J19" s="201">
        <v>1.0586164090762751</v>
      </c>
      <c r="K19" s="201">
        <v>1.0139832436984633</v>
      </c>
      <c r="L19" s="201">
        <v>0.65330076413784066</v>
      </c>
      <c r="M19" s="201">
        <v>0.57733684925578399</v>
      </c>
      <c r="N19" s="201">
        <v>0.37533927824376345</v>
      </c>
      <c r="O19" s="201">
        <v>0.43889719519448017</v>
      </c>
      <c r="P19" s="201">
        <v>1.0183338539563722</v>
      </c>
      <c r="Q19" s="201">
        <v>1.0031568884859183</v>
      </c>
      <c r="R19" s="201">
        <v>1.0205496901237552</v>
      </c>
      <c r="S19" s="201">
        <v>1.0042335875725334</v>
      </c>
      <c r="T19" s="202">
        <v>849288.69662289822</v>
      </c>
      <c r="U19" s="202">
        <v>1307460.77800461</v>
      </c>
      <c r="V19" s="202">
        <v>-23857088.904761907</v>
      </c>
      <c r="W19" s="202">
        <v>547130965.38095236</v>
      </c>
      <c r="X19" s="202">
        <v>-1248.6933354269554</v>
      </c>
      <c r="Y19" s="202">
        <v>28637.139795398271</v>
      </c>
      <c r="Z19" s="203">
        <v>18.165471044187413</v>
      </c>
      <c r="AA19" s="203">
        <v>14.149163896751409</v>
      </c>
      <c r="AB19" s="202">
        <v>0</v>
      </c>
      <c r="AC19" s="202">
        <v>0</v>
      </c>
      <c r="AD19" s="202">
        <v>651159.23528983176</v>
      </c>
      <c r="AE19" s="202">
        <v>864837.78645723546</v>
      </c>
      <c r="AF19" s="202">
        <v>107029.83612688194</v>
      </c>
      <c r="AG19" s="202">
        <v>133658.16658589075</v>
      </c>
      <c r="AH19" s="202">
        <v>94806.766565304613</v>
      </c>
      <c r="AI19" s="202">
        <v>122456.34650736768</v>
      </c>
      <c r="AJ19" s="202">
        <v>163849.28114832909</v>
      </c>
      <c r="AK19" s="202">
        <v>391899.00713620434</v>
      </c>
      <c r="AL19" s="229">
        <v>3.5719018777328165E-2</v>
      </c>
      <c r="AM19" s="229">
        <v>8.8596829363657925E-2</v>
      </c>
      <c r="AN19" s="229">
        <v>0.2292666290753711</v>
      </c>
      <c r="AO19" s="229">
        <v>0.22829301294924309</v>
      </c>
      <c r="AP19" s="229">
        <v>0.22824437815353429</v>
      </c>
      <c r="AQ19" s="229">
        <v>0.27571802751235602</v>
      </c>
      <c r="AR19" s="229">
        <v>0</v>
      </c>
      <c r="AS19" s="229">
        <v>0</v>
      </c>
      <c r="AT19" s="229">
        <v>0</v>
      </c>
      <c r="AU19" s="229">
        <v>0</v>
      </c>
      <c r="AV19" s="229">
        <v>0</v>
      </c>
      <c r="AW19" s="229">
        <v>0</v>
      </c>
      <c r="AX19" s="229">
        <v>0</v>
      </c>
      <c r="AY19" s="229">
        <v>0</v>
      </c>
      <c r="AZ19" s="229">
        <v>0</v>
      </c>
      <c r="BA19" s="229">
        <v>0</v>
      </c>
      <c r="BB19" s="231">
        <v>19106</v>
      </c>
    </row>
    <row r="20" spans="1:54" ht="18" customHeight="1" x14ac:dyDescent="0.15">
      <c r="A20" s="194" t="s">
        <v>1341</v>
      </c>
      <c r="B20" s="195">
        <v>1937108.1147052806</v>
      </c>
      <c r="C20" s="195">
        <v>2357048.8683496173</v>
      </c>
      <c r="D20" s="226">
        <v>4.1961688166605837</v>
      </c>
      <c r="E20" s="226">
        <v>3.2483178428928063</v>
      </c>
      <c r="F20" s="196">
        <v>0.58629367064990812</v>
      </c>
      <c r="G20" s="196">
        <v>0.56078834096943253</v>
      </c>
      <c r="H20" s="195">
        <v>2302969.6205620174</v>
      </c>
      <c r="I20" s="195">
        <v>2926804.6943028131</v>
      </c>
      <c r="J20" s="196">
        <v>0.93948461575985909</v>
      </c>
      <c r="K20" s="196">
        <v>0.92147551777280057</v>
      </c>
      <c r="L20" s="196">
        <v>0.69948876890943379</v>
      </c>
      <c r="M20" s="196">
        <v>0.6661837748837911</v>
      </c>
      <c r="N20" s="196">
        <v>0.28536310696027306</v>
      </c>
      <c r="O20" s="196">
        <v>0.30453183260671601</v>
      </c>
      <c r="P20" s="196">
        <v>1.0204495697977669</v>
      </c>
      <c r="Q20" s="196">
        <v>0.98323945644177679</v>
      </c>
      <c r="R20" s="196">
        <v>1.0263510974322303</v>
      </c>
      <c r="S20" s="196">
        <v>1.0054114486812269</v>
      </c>
      <c r="T20" s="197">
        <v>462573.54411256663</v>
      </c>
      <c r="U20" s="197">
        <v>653762.65365242469</v>
      </c>
      <c r="V20" s="197">
        <v>269338519.91089112</v>
      </c>
      <c r="W20" s="197">
        <v>1578861774.4554455</v>
      </c>
      <c r="X20" s="197">
        <v>2198.1491581995324</v>
      </c>
      <c r="Y20" s="197">
        <v>12885.545229775804</v>
      </c>
      <c r="Z20" s="198">
        <v>25.138331373297632</v>
      </c>
      <c r="AA20" s="198">
        <v>14.551638444760005</v>
      </c>
      <c r="AB20" s="197">
        <v>0</v>
      </c>
      <c r="AC20" s="197">
        <v>0</v>
      </c>
      <c r="AD20" s="197">
        <v>357579.74785683083</v>
      </c>
      <c r="AE20" s="197">
        <v>545040.43434330286</v>
      </c>
      <c r="AF20" s="197">
        <v>77394.415721727608</v>
      </c>
      <c r="AG20" s="197">
        <v>86865.68396513522</v>
      </c>
      <c r="AH20" s="197">
        <v>47602.983671156355</v>
      </c>
      <c r="AI20" s="197">
        <v>62516.11352201445</v>
      </c>
      <c r="AJ20" s="197">
        <v>62098.49275750899</v>
      </c>
      <c r="AK20" s="197">
        <v>270160.77477564011</v>
      </c>
      <c r="AL20" s="227">
        <v>4.6250324084896405E-2</v>
      </c>
      <c r="AM20" s="227">
        <v>7.699157815030655E-2</v>
      </c>
      <c r="AN20" s="227">
        <v>0.21388435805140787</v>
      </c>
      <c r="AO20" s="227">
        <v>0.20075870498424381</v>
      </c>
      <c r="AP20" s="227">
        <v>0.22788620135265938</v>
      </c>
      <c r="AQ20" s="227">
        <v>0.25809972847313151</v>
      </c>
      <c r="AR20" s="227">
        <v>0</v>
      </c>
      <c r="AS20" s="227">
        <v>0</v>
      </c>
      <c r="AT20" s="227">
        <v>0</v>
      </c>
      <c r="AU20" s="227">
        <v>0</v>
      </c>
      <c r="AV20" s="227">
        <v>0</v>
      </c>
      <c r="AW20" s="227">
        <v>0</v>
      </c>
      <c r="AX20" s="227">
        <v>0</v>
      </c>
      <c r="AY20" s="227">
        <v>0</v>
      </c>
      <c r="AZ20" s="227">
        <v>0</v>
      </c>
      <c r="BA20" s="227">
        <v>0</v>
      </c>
      <c r="BB20" s="232">
        <v>122530</v>
      </c>
    </row>
    <row r="21" spans="1:54" ht="18" customHeight="1" x14ac:dyDescent="0.15">
      <c r="A21" s="199" t="s">
        <v>1342</v>
      </c>
      <c r="B21" s="200">
        <v>3464126.5679639261</v>
      </c>
      <c r="C21" s="200">
        <v>4458700.9430583222</v>
      </c>
      <c r="D21" s="228">
        <v>4.8039970675242039</v>
      </c>
      <c r="E21" s="228">
        <v>4.3304043232274729</v>
      </c>
      <c r="F21" s="201">
        <v>0.56680967593377141</v>
      </c>
      <c r="G21" s="201">
        <v>0.52813649873928659</v>
      </c>
      <c r="H21" s="200">
        <v>4450384.5083990693</v>
      </c>
      <c r="I21" s="200">
        <v>5812783.1083830455</v>
      </c>
      <c r="J21" s="201">
        <v>1.318764108886646</v>
      </c>
      <c r="K21" s="201">
        <v>1.0932702640285052</v>
      </c>
      <c r="L21" s="201">
        <v>0.74226526830890427</v>
      </c>
      <c r="M21" s="201">
        <v>0.65920228320719343</v>
      </c>
      <c r="N21" s="201">
        <v>0.26312424919760585</v>
      </c>
      <c r="O21" s="201">
        <v>0.28806560606353859</v>
      </c>
      <c r="P21" s="201">
        <v>1.0314558395304203</v>
      </c>
      <c r="Q21" s="201">
        <v>1.0073125043082169</v>
      </c>
      <c r="R21" s="201">
        <v>1.0323778818931426</v>
      </c>
      <c r="S21" s="201">
        <v>1.0074066349884303</v>
      </c>
      <c r="T21" s="202">
        <v>640632.97142058983</v>
      </c>
      <c r="U21" s="202">
        <v>1177686.3399105163</v>
      </c>
      <c r="V21" s="202">
        <v>-185326603.46666667</v>
      </c>
      <c r="W21" s="202">
        <v>544869993.9333334</v>
      </c>
      <c r="X21" s="202">
        <v>-5487.2024160358451</v>
      </c>
      <c r="Y21" s="202">
        <v>16132.664664488813</v>
      </c>
      <c r="Z21" s="203">
        <v>16.712476033511361</v>
      </c>
      <c r="AA21" s="203">
        <v>12.356196752547255</v>
      </c>
      <c r="AB21" s="202">
        <v>0</v>
      </c>
      <c r="AC21" s="202">
        <v>0</v>
      </c>
      <c r="AD21" s="202">
        <v>546238.33152481483</v>
      </c>
      <c r="AE21" s="202">
        <v>744625.15941901004</v>
      </c>
      <c r="AF21" s="202">
        <v>92553.453997249555</v>
      </c>
      <c r="AG21" s="202">
        <v>110274.02215094485</v>
      </c>
      <c r="AH21" s="202">
        <v>93971.239891350822</v>
      </c>
      <c r="AI21" s="202">
        <v>135589.55039680051</v>
      </c>
      <c r="AJ21" s="202">
        <v>95373.682430321511</v>
      </c>
      <c r="AK21" s="202">
        <v>305219.53666970949</v>
      </c>
      <c r="AL21" s="229">
        <v>3.7000944669439095E-2</v>
      </c>
      <c r="AM21" s="229">
        <v>9.524886188247382E-2</v>
      </c>
      <c r="AN21" s="229">
        <v>0.17467610747413131</v>
      </c>
      <c r="AO21" s="229">
        <v>0.18226034434874019</v>
      </c>
      <c r="AP21" s="229">
        <v>0.24108701209680167</v>
      </c>
      <c r="AQ21" s="229">
        <v>0.27350700381613791</v>
      </c>
      <c r="AR21" s="229">
        <v>0</v>
      </c>
      <c r="AS21" s="229">
        <v>0</v>
      </c>
      <c r="AT21" s="229">
        <v>0</v>
      </c>
      <c r="AU21" s="229">
        <v>0</v>
      </c>
      <c r="AV21" s="229">
        <v>0</v>
      </c>
      <c r="AW21" s="229">
        <v>0</v>
      </c>
      <c r="AX21" s="229">
        <v>0</v>
      </c>
      <c r="AY21" s="229">
        <v>0</v>
      </c>
      <c r="AZ21" s="229">
        <v>0</v>
      </c>
      <c r="BA21" s="229">
        <v>0</v>
      </c>
      <c r="BB21" s="231">
        <v>33774</v>
      </c>
    </row>
    <row r="22" spans="1:54" ht="18" customHeight="1" x14ac:dyDescent="0.15">
      <c r="A22" s="194" t="s">
        <v>1343</v>
      </c>
      <c r="B22" s="195">
        <v>2642375.1762985229</v>
      </c>
      <c r="C22" s="195">
        <v>3148124.1043896037</v>
      </c>
      <c r="D22" s="226">
        <v>5.2848269473828902</v>
      </c>
      <c r="E22" s="226">
        <v>3.9703680100156187</v>
      </c>
      <c r="F22" s="196">
        <v>0.57394313416237508</v>
      </c>
      <c r="G22" s="196">
        <v>0.5427099870484704</v>
      </c>
      <c r="H22" s="195">
        <v>3607959.7778729969</v>
      </c>
      <c r="I22" s="195">
        <v>4340278.9202230312</v>
      </c>
      <c r="J22" s="196">
        <v>0.77229896139444465</v>
      </c>
      <c r="K22" s="196">
        <v>0.80528632054954807</v>
      </c>
      <c r="L22" s="196">
        <v>0.7937004361808615</v>
      </c>
      <c r="M22" s="196">
        <v>0.73829071605750929</v>
      </c>
      <c r="N22" s="196">
        <v>0.19157359416554393</v>
      </c>
      <c r="O22" s="196">
        <v>0.22377961957516104</v>
      </c>
      <c r="P22" s="196">
        <v>1.031280552247678</v>
      </c>
      <c r="Q22" s="196">
        <v>1.0054508337290096</v>
      </c>
      <c r="R22" s="196">
        <v>1.0352688544751565</v>
      </c>
      <c r="S22" s="196">
        <v>1.0090381603712821</v>
      </c>
      <c r="T22" s="197">
        <v>483737.96277704125</v>
      </c>
      <c r="U22" s="197">
        <v>747876.51917601679</v>
      </c>
      <c r="V22" s="197">
        <v>336891780.55405402</v>
      </c>
      <c r="W22" s="197">
        <v>1363645745.054054</v>
      </c>
      <c r="X22" s="197">
        <v>4883.1073733574594</v>
      </c>
      <c r="Y22" s="197">
        <v>19765.482498177404</v>
      </c>
      <c r="Z22" s="198">
        <v>12.890075741485298</v>
      </c>
      <c r="AA22" s="198">
        <v>9.5084716484771867</v>
      </c>
      <c r="AB22" s="197">
        <v>0</v>
      </c>
      <c r="AC22" s="197">
        <v>0</v>
      </c>
      <c r="AD22" s="197">
        <v>411318.99385132815</v>
      </c>
      <c r="AE22" s="197">
        <v>591354.94339029235</v>
      </c>
      <c r="AF22" s="197">
        <v>78248.358731951666</v>
      </c>
      <c r="AG22" s="197">
        <v>100332.29917409709</v>
      </c>
      <c r="AH22" s="197">
        <v>77069.162620755189</v>
      </c>
      <c r="AI22" s="197">
        <v>94933.341987448977</v>
      </c>
      <c r="AJ22" s="197">
        <v>70428.574431225061</v>
      </c>
      <c r="AK22" s="197">
        <v>247674.09470686223</v>
      </c>
      <c r="AL22" s="227">
        <v>5.3468236143123765E-2</v>
      </c>
      <c r="AM22" s="227">
        <v>0.13120783998866836</v>
      </c>
      <c r="AN22" s="227">
        <v>0.13127068090987945</v>
      </c>
      <c r="AO22" s="227">
        <v>0.12351667367999357</v>
      </c>
      <c r="AP22" s="227">
        <v>0.23527653132136961</v>
      </c>
      <c r="AQ22" s="227">
        <v>0.25805335303443339</v>
      </c>
      <c r="AR22" s="227">
        <v>0</v>
      </c>
      <c r="AS22" s="227">
        <v>0</v>
      </c>
      <c r="AT22" s="227">
        <v>0</v>
      </c>
      <c r="AU22" s="227">
        <v>0</v>
      </c>
      <c r="AV22" s="227">
        <v>0</v>
      </c>
      <c r="AW22" s="227">
        <v>0</v>
      </c>
      <c r="AX22" s="227">
        <v>0</v>
      </c>
      <c r="AY22" s="227">
        <v>0</v>
      </c>
      <c r="AZ22" s="227">
        <v>0</v>
      </c>
      <c r="BA22" s="227">
        <v>0</v>
      </c>
      <c r="BB22" s="232">
        <v>68991</v>
      </c>
    </row>
    <row r="23" spans="1:54" ht="18" customHeight="1" x14ac:dyDescent="0.15">
      <c r="A23" s="199" t="s">
        <v>1344</v>
      </c>
      <c r="B23" s="200">
        <v>2412417.0561809526</v>
      </c>
      <c r="C23" s="200">
        <v>3039903.2581304186</v>
      </c>
      <c r="D23" s="228">
        <v>3.9298743507455498</v>
      </c>
      <c r="E23" s="228">
        <v>3.2781985472319706</v>
      </c>
      <c r="F23" s="201">
        <v>0.61286075302656218</v>
      </c>
      <c r="G23" s="201">
        <v>0.56032942649712336</v>
      </c>
      <c r="H23" s="200">
        <v>3314506.9728771378</v>
      </c>
      <c r="I23" s="200">
        <v>4208987.1378738731</v>
      </c>
      <c r="J23" s="201">
        <v>1.009828289112884</v>
      </c>
      <c r="K23" s="201">
        <v>0.91583776380730875</v>
      </c>
      <c r="L23" s="201">
        <v>0.63682303696228282</v>
      </c>
      <c r="M23" s="201">
        <v>0.56599413895528272</v>
      </c>
      <c r="N23" s="201">
        <v>0.36614570727781048</v>
      </c>
      <c r="O23" s="201">
        <v>0.39905154616655569</v>
      </c>
      <c r="P23" s="201">
        <v>1.0047557682195094</v>
      </c>
      <c r="Q23" s="201">
        <v>0.99584548081868762</v>
      </c>
      <c r="R23" s="201">
        <v>1.0238013985829553</v>
      </c>
      <c r="S23" s="201">
        <v>1.0026361256487353</v>
      </c>
      <c r="T23" s="202">
        <v>692546.42437190143</v>
      </c>
      <c r="U23" s="202">
        <v>1098742.4224431119</v>
      </c>
      <c r="V23" s="202">
        <v>262709934.20967743</v>
      </c>
      <c r="W23" s="202">
        <v>979435001.5806452</v>
      </c>
      <c r="X23" s="202">
        <v>5335.050514244911</v>
      </c>
      <c r="Y23" s="202">
        <v>19890.131770509204</v>
      </c>
      <c r="Z23" s="203">
        <v>38.864213259574676</v>
      </c>
      <c r="AA23" s="203">
        <v>18.645994297640296</v>
      </c>
      <c r="AB23" s="202">
        <v>0</v>
      </c>
      <c r="AC23" s="202">
        <v>0</v>
      </c>
      <c r="AD23" s="202">
        <v>461851.70604246593</v>
      </c>
      <c r="AE23" s="202">
        <v>685299.01490800444</v>
      </c>
      <c r="AF23" s="202">
        <v>97617.100869657763</v>
      </c>
      <c r="AG23" s="202">
        <v>121778.03490754066</v>
      </c>
      <c r="AH23" s="202">
        <v>69581.541012434231</v>
      </c>
      <c r="AI23" s="202">
        <v>92500.328753230817</v>
      </c>
      <c r="AJ23" s="202">
        <v>87620.183084288292</v>
      </c>
      <c r="AK23" s="202">
        <v>333845.68901190738</v>
      </c>
      <c r="AL23" s="229">
        <v>5.1451360724434847E-2</v>
      </c>
      <c r="AM23" s="229">
        <v>0.11166784456257359</v>
      </c>
      <c r="AN23" s="229">
        <v>0.29201711011783293</v>
      </c>
      <c r="AO23" s="229">
        <v>0.25803968599217891</v>
      </c>
      <c r="AP23" s="229">
        <v>0.22552868642254587</v>
      </c>
      <c r="AQ23" s="229">
        <v>0.26225563201854146</v>
      </c>
      <c r="AR23" s="229">
        <v>0</v>
      </c>
      <c r="AS23" s="229">
        <v>0</v>
      </c>
      <c r="AT23" s="229">
        <v>0</v>
      </c>
      <c r="AU23" s="229">
        <v>0</v>
      </c>
      <c r="AV23" s="229">
        <v>0</v>
      </c>
      <c r="AW23" s="229">
        <v>0</v>
      </c>
      <c r="AX23" s="229">
        <v>0</v>
      </c>
      <c r="AY23" s="229">
        <v>0</v>
      </c>
      <c r="AZ23" s="229">
        <v>0</v>
      </c>
      <c r="BA23" s="229">
        <v>0</v>
      </c>
      <c r="BB23" s="231">
        <v>49242</v>
      </c>
    </row>
    <row r="24" spans="1:54" ht="18" customHeight="1" x14ac:dyDescent="0.15">
      <c r="A24" s="194" t="s">
        <v>1345</v>
      </c>
      <c r="B24" s="195">
        <v>4584589.9818709912</v>
      </c>
      <c r="C24" s="195">
        <v>5385646.0687471218</v>
      </c>
      <c r="D24" s="226">
        <v>5.043755796105196</v>
      </c>
      <c r="E24" s="226">
        <v>4.3189541930531803</v>
      </c>
      <c r="F24" s="196">
        <v>0.57971342934132397</v>
      </c>
      <c r="G24" s="196">
        <v>0.54632630920462233</v>
      </c>
      <c r="H24" s="195">
        <v>8233640.127834972</v>
      </c>
      <c r="I24" s="195">
        <v>9439898.0149638578</v>
      </c>
      <c r="J24" s="196">
        <v>0.60253619721994622</v>
      </c>
      <c r="K24" s="196">
        <v>0.61075578954161702</v>
      </c>
      <c r="L24" s="196">
        <v>0.70908315596251126</v>
      </c>
      <c r="M24" s="196">
        <v>0.64618908027909117</v>
      </c>
      <c r="N24" s="196">
        <v>0.29651500532246428</v>
      </c>
      <c r="O24" s="196">
        <v>0.33998831286792397</v>
      </c>
      <c r="P24" s="196">
        <v>1.0733829261340593</v>
      </c>
      <c r="Q24" s="196">
        <v>1.0439318128238393</v>
      </c>
      <c r="R24" s="196">
        <v>1.0873521176619882</v>
      </c>
      <c r="S24" s="196">
        <v>1.0537398049886251</v>
      </c>
      <c r="T24" s="197">
        <v>1259450.8461851191</v>
      </c>
      <c r="U24" s="197">
        <v>1794550.0177541163</v>
      </c>
      <c r="V24" s="197">
        <v>384213940.36666667</v>
      </c>
      <c r="W24" s="197">
        <v>1030414221.9333333</v>
      </c>
      <c r="X24" s="197">
        <v>8467.9851914814844</v>
      </c>
      <c r="Y24" s="197">
        <v>22710.087937195483</v>
      </c>
      <c r="Z24" s="198">
        <v>33.380123784913756</v>
      </c>
      <c r="AA24" s="198">
        <v>17.451457397399086</v>
      </c>
      <c r="AB24" s="197">
        <v>0</v>
      </c>
      <c r="AC24" s="197">
        <v>0</v>
      </c>
      <c r="AD24" s="197">
        <v>776196.26463978447</v>
      </c>
      <c r="AE24" s="197">
        <v>997380.60190403066</v>
      </c>
      <c r="AF24" s="197">
        <v>139769.10565588638</v>
      </c>
      <c r="AG24" s="197">
        <v>177702.98343338844</v>
      </c>
      <c r="AH24" s="197">
        <v>176746.92268401932</v>
      </c>
      <c r="AI24" s="197">
        <v>208653.41557846859</v>
      </c>
      <c r="AJ24" s="197">
        <v>166746.24511872913</v>
      </c>
      <c r="AK24" s="197">
        <v>390150.72922733624</v>
      </c>
      <c r="AL24" s="227">
        <v>4.5427833270810659E-2</v>
      </c>
      <c r="AM24" s="227">
        <v>9.1176714113307328E-2</v>
      </c>
      <c r="AN24" s="227">
        <v>0.29446243098005942</v>
      </c>
      <c r="AO24" s="227">
        <v>0.28494699033557058</v>
      </c>
      <c r="AP24" s="227">
        <v>0.22282419724965527</v>
      </c>
      <c r="AQ24" s="227">
        <v>0.24980009429105487</v>
      </c>
      <c r="AR24" s="227">
        <v>0</v>
      </c>
      <c r="AS24" s="227">
        <v>0</v>
      </c>
      <c r="AT24" s="227">
        <v>0</v>
      </c>
      <c r="AU24" s="227">
        <v>0</v>
      </c>
      <c r="AV24" s="227">
        <v>0</v>
      </c>
      <c r="AW24" s="227">
        <v>0</v>
      </c>
      <c r="AX24" s="227">
        <v>0</v>
      </c>
      <c r="AY24" s="227">
        <v>0</v>
      </c>
      <c r="AZ24" s="227">
        <v>0</v>
      </c>
      <c r="BA24" s="227">
        <v>0</v>
      </c>
      <c r="BB24" s="232">
        <v>45373</v>
      </c>
    </row>
    <row r="25" spans="1:54" ht="18" customHeight="1" x14ac:dyDescent="0.15">
      <c r="A25" s="199" t="s">
        <v>1346</v>
      </c>
      <c r="B25" s="200">
        <v>2824784.369742767</v>
      </c>
      <c r="C25" s="200">
        <v>3296040.9802440279</v>
      </c>
      <c r="D25" s="228">
        <v>3.7253010438375131</v>
      </c>
      <c r="E25" s="228">
        <v>2.9217248686494117</v>
      </c>
      <c r="F25" s="201">
        <v>0.60410787879298555</v>
      </c>
      <c r="G25" s="201">
        <v>0.58014637008664371</v>
      </c>
      <c r="H25" s="200">
        <v>4383434.6485583549</v>
      </c>
      <c r="I25" s="200">
        <v>5011577.7090216121</v>
      </c>
      <c r="J25" s="201">
        <v>1.0894667435231997</v>
      </c>
      <c r="K25" s="201">
        <v>1.0706591510276655</v>
      </c>
      <c r="L25" s="201">
        <v>0.63017608474316211</v>
      </c>
      <c r="M25" s="201">
        <v>0.58477820887859133</v>
      </c>
      <c r="N25" s="201">
        <v>0.38961274024123255</v>
      </c>
      <c r="O25" s="201">
        <v>0.41419407104458716</v>
      </c>
      <c r="P25" s="201">
        <v>0.99318022161690089</v>
      </c>
      <c r="Q25" s="201">
        <v>0.98325293828678006</v>
      </c>
      <c r="R25" s="201">
        <v>1.0045980875711511</v>
      </c>
      <c r="S25" s="201">
        <v>0.9919398893186564</v>
      </c>
      <c r="T25" s="202">
        <v>955843.08111796423</v>
      </c>
      <c r="U25" s="202">
        <v>1276669.2257582759</v>
      </c>
      <c r="V25" s="202">
        <v>-598955619.79999995</v>
      </c>
      <c r="W25" s="202">
        <v>-382162569.94999999</v>
      </c>
      <c r="X25" s="202">
        <v>-10309.783225479961</v>
      </c>
      <c r="Y25" s="202">
        <v>-6578.1388851355132</v>
      </c>
      <c r="Z25" s="203">
        <v>17.089718600278594</v>
      </c>
      <c r="AA25" s="203">
        <v>12.985250849017271</v>
      </c>
      <c r="AB25" s="202">
        <v>0</v>
      </c>
      <c r="AC25" s="202">
        <v>0</v>
      </c>
      <c r="AD25" s="202">
        <v>573151.97087790002</v>
      </c>
      <c r="AE25" s="202">
        <v>835615.83671910607</v>
      </c>
      <c r="AF25" s="202">
        <v>124124.0578755633</v>
      </c>
      <c r="AG25" s="202">
        <v>155141.42146474021</v>
      </c>
      <c r="AH25" s="202">
        <v>93484.727371247252</v>
      </c>
      <c r="AI25" s="202">
        <v>110729.58588110695</v>
      </c>
      <c r="AJ25" s="202">
        <v>124772.594273423</v>
      </c>
      <c r="AK25" s="202">
        <v>413169.87371821859</v>
      </c>
      <c r="AL25" s="229">
        <v>4.6824009134817116E-2</v>
      </c>
      <c r="AM25" s="229">
        <v>0.10563757241723008</v>
      </c>
      <c r="AN25" s="229">
        <v>0.25424915980260016</v>
      </c>
      <c r="AO25" s="229">
        <v>0.24000253789587267</v>
      </c>
      <c r="AP25" s="229">
        <v>0.23903422870310856</v>
      </c>
      <c r="AQ25" s="229">
        <v>0.27900390597690333</v>
      </c>
      <c r="AR25" s="229">
        <v>0</v>
      </c>
      <c r="AS25" s="229">
        <v>0</v>
      </c>
      <c r="AT25" s="229">
        <v>0</v>
      </c>
      <c r="AU25" s="229">
        <v>0</v>
      </c>
      <c r="AV25" s="229">
        <v>0</v>
      </c>
      <c r="AW25" s="229">
        <v>0</v>
      </c>
      <c r="AX25" s="229">
        <v>0</v>
      </c>
      <c r="AY25" s="229">
        <v>0</v>
      </c>
      <c r="AZ25" s="229">
        <v>0</v>
      </c>
      <c r="BA25" s="229">
        <v>0</v>
      </c>
      <c r="BB25" s="231">
        <v>58096</v>
      </c>
    </row>
    <row r="26" spans="1:54" ht="18" customHeight="1" x14ac:dyDescent="0.15">
      <c r="A26" s="194" t="s">
        <v>1347</v>
      </c>
      <c r="B26" s="195">
        <v>2314244.9213492689</v>
      </c>
      <c r="C26" s="195">
        <v>2801640.1952077658</v>
      </c>
      <c r="D26" s="226">
        <v>3.8714294810375889</v>
      </c>
      <c r="E26" s="226">
        <v>3.3234225393248611</v>
      </c>
      <c r="F26" s="196">
        <v>0.56700237003610554</v>
      </c>
      <c r="G26" s="196">
        <v>0.52793176395476271</v>
      </c>
      <c r="H26" s="195">
        <v>3253614.3950575148</v>
      </c>
      <c r="I26" s="195">
        <v>3928904.39029398</v>
      </c>
      <c r="J26" s="196">
        <v>0.94376111780054905</v>
      </c>
      <c r="K26" s="196">
        <v>0.92077965276810081</v>
      </c>
      <c r="L26" s="196">
        <v>0.71029069611452622</v>
      </c>
      <c r="M26" s="196">
        <v>0.64490621861894326</v>
      </c>
      <c r="N26" s="196">
        <v>0.30266274297161194</v>
      </c>
      <c r="O26" s="196">
        <v>0.34276056128967342</v>
      </c>
      <c r="P26" s="196">
        <v>0.99163183634935836</v>
      </c>
      <c r="Q26" s="196">
        <v>0.98407248226116839</v>
      </c>
      <c r="R26" s="196">
        <v>0.98270032124864815</v>
      </c>
      <c r="S26" s="196">
        <v>0.97830598850174066</v>
      </c>
      <c r="T26" s="197">
        <v>600909.5768490578</v>
      </c>
      <c r="U26" s="197">
        <v>899405.78182637773</v>
      </c>
      <c r="V26" s="197">
        <v>787331843.43859649</v>
      </c>
      <c r="W26" s="197">
        <v>1293665565.1929824</v>
      </c>
      <c r="X26" s="197">
        <v>13177.508247630039</v>
      </c>
      <c r="Y26" s="197">
        <v>21651.974065411985</v>
      </c>
      <c r="Z26" s="198">
        <v>20.802867987369851</v>
      </c>
      <c r="AA26" s="198">
        <v>16.280631959236427</v>
      </c>
      <c r="AB26" s="197">
        <v>0</v>
      </c>
      <c r="AC26" s="197">
        <v>0</v>
      </c>
      <c r="AD26" s="197">
        <v>464515.86105989892</v>
      </c>
      <c r="AE26" s="197">
        <v>654402.00116811693</v>
      </c>
      <c r="AF26" s="197">
        <v>85767.837657752476</v>
      </c>
      <c r="AG26" s="197">
        <v>98067.679912530497</v>
      </c>
      <c r="AH26" s="197">
        <v>67807.71390647284</v>
      </c>
      <c r="AI26" s="197">
        <v>84522.589731894463</v>
      </c>
      <c r="AJ26" s="197">
        <v>100925.69316263709</v>
      </c>
      <c r="AK26" s="197">
        <v>301953.30461293162</v>
      </c>
      <c r="AL26" s="227">
        <v>4.4198473969583027E-2</v>
      </c>
      <c r="AM26" s="227">
        <v>7.6191819603144612E-2</v>
      </c>
      <c r="AN26" s="227">
        <v>0.45004057193124608</v>
      </c>
      <c r="AO26" s="227">
        <v>0.38751380731790896</v>
      </c>
      <c r="AP26" s="227">
        <v>0.26869147708883889</v>
      </c>
      <c r="AQ26" s="227">
        <v>0.28847669648206242</v>
      </c>
      <c r="AR26" s="227">
        <v>0</v>
      </c>
      <c r="AS26" s="227">
        <v>0</v>
      </c>
      <c r="AT26" s="227">
        <v>0</v>
      </c>
      <c r="AU26" s="227">
        <v>0</v>
      </c>
      <c r="AV26" s="227">
        <v>0</v>
      </c>
      <c r="AW26" s="227">
        <v>0</v>
      </c>
      <c r="AX26" s="227">
        <v>0</v>
      </c>
      <c r="AY26" s="227">
        <v>0</v>
      </c>
      <c r="AZ26" s="227">
        <v>0</v>
      </c>
      <c r="BA26" s="227">
        <v>0</v>
      </c>
      <c r="BB26" s="232">
        <v>59748</v>
      </c>
    </row>
    <row r="27" spans="1:54" ht="18" customHeight="1" x14ac:dyDescent="0.15">
      <c r="A27" s="199" t="s">
        <v>1348</v>
      </c>
      <c r="B27" s="200">
        <v>6375125.7506105155</v>
      </c>
      <c r="C27" s="200">
        <v>7727474.5411840044</v>
      </c>
      <c r="D27" s="228">
        <v>4.7693708396390422</v>
      </c>
      <c r="E27" s="228">
        <v>4.2313134140417086</v>
      </c>
      <c r="F27" s="201">
        <v>0.46618268207998892</v>
      </c>
      <c r="G27" s="201">
        <v>0.46476744054329211</v>
      </c>
      <c r="H27" s="200">
        <v>9144997.2650791276</v>
      </c>
      <c r="I27" s="200">
        <v>11435341.616110744</v>
      </c>
      <c r="J27" s="201">
        <v>1.3920711851908241</v>
      </c>
      <c r="K27" s="201">
        <v>1.3379858940216602</v>
      </c>
      <c r="L27" s="201">
        <v>0.77389976194280141</v>
      </c>
      <c r="M27" s="201">
        <v>0.74936144244610614</v>
      </c>
      <c r="N27" s="201">
        <v>0.23112439347976776</v>
      </c>
      <c r="O27" s="201">
        <v>0.23765442640573298</v>
      </c>
      <c r="P27" s="201">
        <v>0.95525816602194125</v>
      </c>
      <c r="Q27" s="201">
        <v>0.96253073350552054</v>
      </c>
      <c r="R27" s="201">
        <v>0.95543547959706432</v>
      </c>
      <c r="S27" s="201">
        <v>0.95787576279086073</v>
      </c>
      <c r="T27" s="202">
        <v>1000389.6788382627</v>
      </c>
      <c r="U27" s="202">
        <v>1342979.4844768236</v>
      </c>
      <c r="V27" s="202">
        <v>401041894.39130431</v>
      </c>
      <c r="W27" s="202">
        <v>1193093898.478261</v>
      </c>
      <c r="X27" s="202">
        <v>4669.1721404624541</v>
      </c>
      <c r="Y27" s="202">
        <v>13890.720320343731</v>
      </c>
      <c r="Z27" s="203">
        <v>19.078753003127908</v>
      </c>
      <c r="AA27" s="203">
        <v>14.300064036023489</v>
      </c>
      <c r="AB27" s="202">
        <v>0</v>
      </c>
      <c r="AC27" s="202">
        <v>0</v>
      </c>
      <c r="AD27" s="202">
        <v>906233.88292811671</v>
      </c>
      <c r="AE27" s="202">
        <v>1117044.9340387078</v>
      </c>
      <c r="AF27" s="202">
        <v>201875.91924799429</v>
      </c>
      <c r="AG27" s="202">
        <v>250340.73913269566</v>
      </c>
      <c r="AH27" s="202">
        <v>244132.043372808</v>
      </c>
      <c r="AI27" s="202">
        <v>308585.55552021996</v>
      </c>
      <c r="AJ27" s="202">
        <v>149357.19325212474</v>
      </c>
      <c r="AK27" s="202">
        <v>342972.09368161316</v>
      </c>
      <c r="AL27" s="229">
        <v>5.7703013761006061E-2</v>
      </c>
      <c r="AM27" s="229">
        <v>0.11431840535147994</v>
      </c>
      <c r="AN27" s="229">
        <v>0.59907661246805477</v>
      </c>
      <c r="AO27" s="229">
        <v>0.59465300866509851</v>
      </c>
      <c r="AP27" s="229">
        <v>0.37972799626996917</v>
      </c>
      <c r="AQ27" s="229">
        <v>0.41106296694460764</v>
      </c>
      <c r="AR27" s="229">
        <v>0</v>
      </c>
      <c r="AS27" s="229">
        <v>0</v>
      </c>
      <c r="AT27" s="229">
        <v>0</v>
      </c>
      <c r="AU27" s="229">
        <v>0</v>
      </c>
      <c r="AV27" s="229">
        <v>0</v>
      </c>
      <c r="AW27" s="229">
        <v>0</v>
      </c>
      <c r="AX27" s="229">
        <v>0</v>
      </c>
      <c r="AY27" s="229">
        <v>0</v>
      </c>
      <c r="AZ27" s="229">
        <v>0</v>
      </c>
      <c r="BA27" s="229">
        <v>0</v>
      </c>
      <c r="BB27" s="231">
        <v>85891</v>
      </c>
    </row>
    <row r="28" spans="1:54" ht="18" customHeight="1" x14ac:dyDescent="0.15">
      <c r="B28" s="204"/>
      <c r="C28" s="204"/>
      <c r="D28" s="205"/>
      <c r="E28" s="205"/>
      <c r="F28" s="206"/>
      <c r="G28" s="206"/>
      <c r="H28" s="204"/>
      <c r="I28" s="204"/>
      <c r="J28" s="206"/>
      <c r="K28" s="206"/>
      <c r="L28" s="206"/>
      <c r="M28" s="206"/>
      <c r="N28" s="206"/>
      <c r="O28" s="206"/>
      <c r="P28" s="206"/>
      <c r="Q28" s="206"/>
      <c r="R28" s="206"/>
      <c r="S28" s="206"/>
      <c r="T28" s="204"/>
      <c r="U28" s="204"/>
      <c r="V28" s="204"/>
      <c r="W28" s="204"/>
      <c r="X28" s="204"/>
      <c r="Y28" s="204"/>
      <c r="Z28" s="205"/>
      <c r="AA28" s="205"/>
      <c r="AB28" s="204"/>
      <c r="AC28" s="204"/>
      <c r="AD28" s="204"/>
      <c r="AE28" s="204"/>
      <c r="AF28" s="204"/>
      <c r="AG28" s="204"/>
      <c r="AH28" s="204"/>
      <c r="AI28" s="204"/>
      <c r="AJ28" s="204"/>
      <c r="AK28" s="204"/>
      <c r="AL28" s="206"/>
      <c r="AM28" s="206"/>
      <c r="AN28" s="206"/>
      <c r="AO28" s="206"/>
      <c r="AP28" s="206"/>
      <c r="AQ28" s="206"/>
      <c r="AR28" s="206"/>
      <c r="AS28" s="206"/>
      <c r="AT28" s="206"/>
      <c r="AU28" s="206"/>
      <c r="AV28" s="206"/>
      <c r="AW28" s="206"/>
      <c r="AX28" s="206"/>
      <c r="AY28" s="206"/>
      <c r="AZ28" s="206"/>
      <c r="BA28" s="206"/>
    </row>
    <row r="29" spans="1:54" ht="18" customHeight="1" x14ac:dyDescent="0.15">
      <c r="A29" s="199" t="s">
        <v>710</v>
      </c>
      <c r="B29" s="200">
        <v>7928953.4897138067</v>
      </c>
      <c r="C29" s="200">
        <v>9117193.9823128954</v>
      </c>
      <c r="D29" s="228">
        <v>5.8578830704724529</v>
      </c>
      <c r="E29" s="228">
        <v>5.0272303347120904</v>
      </c>
      <c r="F29" s="201">
        <v>0.61217073011677603</v>
      </c>
      <c r="G29" s="201">
        <v>0.59383433735086655</v>
      </c>
      <c r="H29" s="200">
        <v>15252678.562802223</v>
      </c>
      <c r="I29" s="200">
        <v>17228852.50276874</v>
      </c>
      <c r="J29" s="201">
        <v>0.51860164062607672</v>
      </c>
      <c r="K29" s="201">
        <v>0.52553699769303153</v>
      </c>
      <c r="L29" s="201">
        <v>0.75485696998283514</v>
      </c>
      <c r="M29" s="201">
        <v>0.72974465119946064</v>
      </c>
      <c r="N29" s="201">
        <v>0.25287322933757417</v>
      </c>
      <c r="O29" s="201">
        <v>0.26647120307995764</v>
      </c>
      <c r="P29" s="201">
        <v>1.1451392437028107</v>
      </c>
      <c r="Q29" s="201">
        <v>1.1013378159896765</v>
      </c>
      <c r="R29" s="201">
        <v>1.1563772397065952</v>
      </c>
      <c r="S29" s="201">
        <v>1.1087891725111338</v>
      </c>
      <c r="T29" s="202">
        <v>1729743.0857514772</v>
      </c>
      <c r="U29" s="202">
        <v>2269825.1028910978</v>
      </c>
      <c r="V29" s="202">
        <v>39130305.853658535</v>
      </c>
      <c r="W29" s="202">
        <v>168549968.31707317</v>
      </c>
      <c r="X29" s="202">
        <v>8649.7726954140107</v>
      </c>
      <c r="Y29" s="202">
        <v>37258.050555861075</v>
      </c>
      <c r="Z29" s="203">
        <v>13.471325745057509</v>
      </c>
      <c r="AA29" s="203">
        <v>11.431128649690827</v>
      </c>
      <c r="AB29" s="202">
        <v>0</v>
      </c>
      <c r="AC29" s="202">
        <v>0</v>
      </c>
      <c r="AD29" s="202">
        <v>1220780.5049529385</v>
      </c>
      <c r="AE29" s="202">
        <v>1500922.2649698325</v>
      </c>
      <c r="AF29" s="202">
        <v>211956.41608630013</v>
      </c>
      <c r="AG29" s="202">
        <v>281382.51294094423</v>
      </c>
      <c r="AH29" s="202">
        <v>317259.51877190667</v>
      </c>
      <c r="AI29" s="202">
        <v>366533.14211381396</v>
      </c>
      <c r="AJ29" s="202">
        <v>276972.60184435931</v>
      </c>
      <c r="AK29" s="202">
        <v>528948.93782267254</v>
      </c>
      <c r="AL29" s="229">
        <v>6.2192043759779957E-2</v>
      </c>
      <c r="AM29" s="229">
        <v>0.10665926519559139</v>
      </c>
      <c r="AN29" s="229">
        <v>0.57242529006345999</v>
      </c>
      <c r="AO29" s="229">
        <v>0.56552526800701597</v>
      </c>
      <c r="AP29" s="229">
        <v>0.1951299606235769</v>
      </c>
      <c r="AQ29" s="229">
        <v>0.22098533609075635</v>
      </c>
      <c r="AR29" s="229">
        <v>0</v>
      </c>
      <c r="AS29" s="229">
        <v>0</v>
      </c>
      <c r="AT29" s="229">
        <v>0</v>
      </c>
      <c r="AU29" s="229">
        <v>0</v>
      </c>
      <c r="AV29" s="229">
        <v>0</v>
      </c>
      <c r="AW29" s="229">
        <v>0</v>
      </c>
      <c r="AX29" s="229">
        <v>0</v>
      </c>
      <c r="AY29" s="229">
        <v>0</v>
      </c>
      <c r="AZ29" s="229">
        <v>0</v>
      </c>
      <c r="BA29" s="229">
        <v>0</v>
      </c>
      <c r="BB29" s="231">
        <v>4524</v>
      </c>
    </row>
    <row r="30" spans="1:54" ht="18" customHeight="1" x14ac:dyDescent="0.15">
      <c r="A30" s="194" t="s">
        <v>711</v>
      </c>
      <c r="B30" s="195">
        <v>2703930.5214689383</v>
      </c>
      <c r="C30" s="195">
        <v>3425706.9383837078</v>
      </c>
      <c r="D30" s="226">
        <v>4.3937020544331453</v>
      </c>
      <c r="E30" s="226">
        <v>3.4966699223912348</v>
      </c>
      <c r="F30" s="196">
        <v>0.59655798058248677</v>
      </c>
      <c r="G30" s="196">
        <v>0.56682154105769267</v>
      </c>
      <c r="H30" s="195">
        <v>5078543.8414897965</v>
      </c>
      <c r="I30" s="195">
        <v>6185768.3710535625</v>
      </c>
      <c r="J30" s="196">
        <v>0.52840419244078796</v>
      </c>
      <c r="K30" s="196">
        <v>0.56172161672001231</v>
      </c>
      <c r="L30" s="196">
        <v>0.69826176129348028</v>
      </c>
      <c r="M30" s="196">
        <v>0.59416559051277928</v>
      </c>
      <c r="N30" s="196">
        <v>0.28208792112198899</v>
      </c>
      <c r="O30" s="196">
        <v>0.36264225301280389</v>
      </c>
      <c r="P30" s="196">
        <v>1.079998660392699</v>
      </c>
      <c r="Q30" s="196">
        <v>1.0577788594866249</v>
      </c>
      <c r="R30" s="196">
        <v>1.0908173986915211</v>
      </c>
      <c r="S30" s="196">
        <v>1.0628186699764397</v>
      </c>
      <c r="T30" s="197">
        <v>710091.01590086706</v>
      </c>
      <c r="U30" s="197">
        <v>1278870.8158235196</v>
      </c>
      <c r="V30" s="197">
        <v>355373412.6875</v>
      </c>
      <c r="W30" s="197">
        <v>738622211.8125</v>
      </c>
      <c r="X30" s="197">
        <v>16226.355540272134</v>
      </c>
      <c r="Y30" s="197">
        <v>33725.501658029316</v>
      </c>
      <c r="Z30" s="198">
        <v>15.632010257264337</v>
      </c>
      <c r="AA30" s="198">
        <v>13.997887067230412</v>
      </c>
      <c r="AB30" s="197">
        <v>0</v>
      </c>
      <c r="AC30" s="197">
        <v>0</v>
      </c>
      <c r="AD30" s="197">
        <v>536587.19945301698</v>
      </c>
      <c r="AE30" s="197">
        <v>778678.43867845472</v>
      </c>
      <c r="AF30" s="197">
        <v>95084.558828712688</v>
      </c>
      <c r="AG30" s="197">
        <v>148481.29165110315</v>
      </c>
      <c r="AH30" s="197">
        <v>101379.1686835164</v>
      </c>
      <c r="AI30" s="197">
        <v>130462.02352119403</v>
      </c>
      <c r="AJ30" s="197">
        <v>110670.03215741093</v>
      </c>
      <c r="AK30" s="197">
        <v>346273.59201870958</v>
      </c>
      <c r="AL30" s="227">
        <v>4.4781068423914612E-2</v>
      </c>
      <c r="AM30" s="227">
        <v>0.11677104505021263</v>
      </c>
      <c r="AN30" s="227">
        <v>9.0357382067272368E-2</v>
      </c>
      <c r="AO30" s="227">
        <v>0.12086898683123204</v>
      </c>
      <c r="AP30" s="227">
        <v>0.22861848068168872</v>
      </c>
      <c r="AQ30" s="227">
        <v>0.2606642900810624</v>
      </c>
      <c r="AR30" s="227">
        <v>0</v>
      </c>
      <c r="AS30" s="227">
        <v>0</v>
      </c>
      <c r="AT30" s="227">
        <v>0</v>
      </c>
      <c r="AU30" s="227">
        <v>0</v>
      </c>
      <c r="AV30" s="227">
        <v>0</v>
      </c>
      <c r="AW30" s="227">
        <v>0</v>
      </c>
      <c r="AX30" s="227">
        <v>0</v>
      </c>
      <c r="AY30" s="227">
        <v>0</v>
      </c>
      <c r="AZ30" s="227">
        <v>0</v>
      </c>
      <c r="BA30" s="227">
        <v>0</v>
      </c>
      <c r="BB30" s="232">
        <v>21901</v>
      </c>
    </row>
    <row r="31" spans="1:54" ht="18" customHeight="1" x14ac:dyDescent="0.15">
      <c r="A31" s="199" t="s">
        <v>712</v>
      </c>
      <c r="B31" s="200" t="s">
        <v>713</v>
      </c>
      <c r="C31" s="200" t="s">
        <v>713</v>
      </c>
      <c r="D31" s="228" t="s">
        <v>713</v>
      </c>
      <c r="E31" s="228" t="s">
        <v>713</v>
      </c>
      <c r="F31" s="201" t="s">
        <v>713</v>
      </c>
      <c r="G31" s="201" t="s">
        <v>713</v>
      </c>
      <c r="H31" s="200" t="s">
        <v>713</v>
      </c>
      <c r="I31" s="200" t="s">
        <v>713</v>
      </c>
      <c r="J31" s="201" t="s">
        <v>713</v>
      </c>
      <c r="K31" s="201" t="s">
        <v>713</v>
      </c>
      <c r="L31" s="201" t="s">
        <v>713</v>
      </c>
      <c r="M31" s="201" t="s">
        <v>713</v>
      </c>
      <c r="N31" s="201" t="s">
        <v>713</v>
      </c>
      <c r="O31" s="201" t="s">
        <v>713</v>
      </c>
      <c r="P31" s="201" t="s">
        <v>713</v>
      </c>
      <c r="Q31" s="201" t="s">
        <v>713</v>
      </c>
      <c r="R31" s="201" t="s">
        <v>713</v>
      </c>
      <c r="S31" s="201" t="s">
        <v>713</v>
      </c>
      <c r="T31" s="202" t="s">
        <v>713</v>
      </c>
      <c r="U31" s="202" t="s">
        <v>713</v>
      </c>
      <c r="V31" s="202" t="s">
        <v>713</v>
      </c>
      <c r="W31" s="202" t="s">
        <v>713</v>
      </c>
      <c r="X31" s="202" t="s">
        <v>713</v>
      </c>
      <c r="Y31" s="202" t="s">
        <v>713</v>
      </c>
      <c r="Z31" s="203" t="s">
        <v>713</v>
      </c>
      <c r="AA31" s="203" t="s">
        <v>713</v>
      </c>
      <c r="AB31" s="202" t="s">
        <v>713</v>
      </c>
      <c r="AC31" s="202" t="s">
        <v>713</v>
      </c>
      <c r="AD31" s="202" t="s">
        <v>713</v>
      </c>
      <c r="AE31" s="202" t="s">
        <v>713</v>
      </c>
      <c r="AF31" s="202" t="s">
        <v>713</v>
      </c>
      <c r="AG31" s="202" t="s">
        <v>713</v>
      </c>
      <c r="AH31" s="202" t="s">
        <v>713</v>
      </c>
      <c r="AI31" s="202" t="s">
        <v>713</v>
      </c>
      <c r="AJ31" s="202" t="s">
        <v>713</v>
      </c>
      <c r="AK31" s="202" t="s">
        <v>713</v>
      </c>
      <c r="AL31" s="229" t="s">
        <v>713</v>
      </c>
      <c r="AM31" s="229" t="s">
        <v>713</v>
      </c>
      <c r="AN31" s="229" t="s">
        <v>713</v>
      </c>
      <c r="AO31" s="229" t="s">
        <v>713</v>
      </c>
      <c r="AP31" s="229" t="s">
        <v>713</v>
      </c>
      <c r="AQ31" s="229" t="s">
        <v>713</v>
      </c>
      <c r="AR31" s="229" t="s">
        <v>713</v>
      </c>
      <c r="AS31" s="229" t="s">
        <v>713</v>
      </c>
      <c r="AT31" s="229" t="s">
        <v>713</v>
      </c>
      <c r="AU31" s="229" t="s">
        <v>713</v>
      </c>
      <c r="AV31" s="229" t="s">
        <v>713</v>
      </c>
      <c r="AW31" s="229" t="s">
        <v>713</v>
      </c>
      <c r="AX31" s="229" t="s">
        <v>713</v>
      </c>
      <c r="AY31" s="229" t="s">
        <v>713</v>
      </c>
      <c r="AZ31" s="229" t="s">
        <v>713</v>
      </c>
      <c r="BA31" s="229" t="s">
        <v>713</v>
      </c>
      <c r="BB31" s="231">
        <v>0</v>
      </c>
    </row>
    <row r="32" spans="1:54" ht="18" customHeight="1" x14ac:dyDescent="0.15">
      <c r="A32" s="194" t="s">
        <v>714</v>
      </c>
      <c r="B32" s="195">
        <v>1462924.8955269714</v>
      </c>
      <c r="C32" s="195">
        <v>2169137.9639260676</v>
      </c>
      <c r="D32" s="226">
        <v>3.2294477165929094</v>
      </c>
      <c r="E32" s="226">
        <v>2.5664981983893962</v>
      </c>
      <c r="F32" s="196">
        <v>0.51291669944789964</v>
      </c>
      <c r="G32" s="196">
        <v>0.49262955040097434</v>
      </c>
      <c r="H32" s="195">
        <v>2025972.1878092587</v>
      </c>
      <c r="I32" s="195">
        <v>3083190.4461903935</v>
      </c>
      <c r="J32" s="196">
        <v>1.4566209668302839</v>
      </c>
      <c r="K32" s="196">
        <v>1.1788139028623732</v>
      </c>
      <c r="L32" s="196">
        <v>0.64142065839588036</v>
      </c>
      <c r="M32" s="196">
        <v>0.47649944884178064</v>
      </c>
      <c r="N32" s="196">
        <v>0.35042872389249052</v>
      </c>
      <c r="O32" s="196">
        <v>0.39974781528168907</v>
      </c>
      <c r="P32" s="196">
        <v>1.0110699071354761</v>
      </c>
      <c r="Q32" s="196">
        <v>0.99598865329640074</v>
      </c>
      <c r="R32" s="196">
        <v>1.0390667347613449</v>
      </c>
      <c r="S32" s="196">
        <v>1.0192142724464379</v>
      </c>
      <c r="T32" s="197">
        <v>524574.64585433691</v>
      </c>
      <c r="U32" s="197">
        <v>1135544.9196535142</v>
      </c>
      <c r="V32" s="197">
        <v>-160399709</v>
      </c>
      <c r="W32" s="197">
        <v>2048216972</v>
      </c>
      <c r="X32" s="197">
        <v>-929.36849759545737</v>
      </c>
      <c r="Y32" s="197">
        <v>11867.529822121791</v>
      </c>
      <c r="Z32" s="198">
        <v>17.399046126784544</v>
      </c>
      <c r="AA32" s="198">
        <v>15.485209537999376</v>
      </c>
      <c r="AB32" s="197">
        <v>0</v>
      </c>
      <c r="AC32" s="197">
        <v>0</v>
      </c>
      <c r="AD32" s="197">
        <v>355788.33894779539</v>
      </c>
      <c r="AE32" s="197">
        <v>556330.70383567992</v>
      </c>
      <c r="AF32" s="197">
        <v>66483.554864128862</v>
      </c>
      <c r="AG32" s="197">
        <v>104662.802288661</v>
      </c>
      <c r="AH32" s="197">
        <v>39729.015290573028</v>
      </c>
      <c r="AI32" s="197">
        <v>66842.747355003186</v>
      </c>
      <c r="AJ32" s="197">
        <v>56360.567831276436</v>
      </c>
      <c r="AK32" s="197">
        <v>242536.35406454606</v>
      </c>
      <c r="AL32" s="227">
        <v>6.5873454034920689E-2</v>
      </c>
      <c r="AM32" s="227">
        <v>0.18095583990694403</v>
      </c>
      <c r="AN32" s="227">
        <v>0.24614571321907477</v>
      </c>
      <c r="AO32" s="227">
        <v>0.22032102387755181</v>
      </c>
      <c r="AP32" s="227">
        <v>0.35164810192017054</v>
      </c>
      <c r="AQ32" s="227">
        <v>0.25081383031453031</v>
      </c>
      <c r="AR32" s="227">
        <v>0</v>
      </c>
      <c r="AS32" s="227">
        <v>0</v>
      </c>
      <c r="AT32" s="227">
        <v>0</v>
      </c>
      <c r="AU32" s="227">
        <v>0</v>
      </c>
      <c r="AV32" s="227">
        <v>0</v>
      </c>
      <c r="AW32" s="227">
        <v>0</v>
      </c>
      <c r="AX32" s="227">
        <v>0</v>
      </c>
      <c r="AY32" s="227">
        <v>0</v>
      </c>
      <c r="AZ32" s="227">
        <v>0</v>
      </c>
      <c r="BA32" s="227">
        <v>0</v>
      </c>
      <c r="BB32" s="232">
        <v>172590</v>
      </c>
    </row>
    <row r="33" spans="1:54" ht="18" customHeight="1" x14ac:dyDescent="0.15">
      <c r="A33" s="199" t="s">
        <v>715</v>
      </c>
      <c r="B33" s="200">
        <v>841033.82274502376</v>
      </c>
      <c r="C33" s="200">
        <v>1467315.9784758294</v>
      </c>
      <c r="D33" s="228">
        <v>1.6026107248693011</v>
      </c>
      <c r="E33" s="228">
        <v>1.5171658384730604</v>
      </c>
      <c r="F33" s="201">
        <v>0.83645025893422142</v>
      </c>
      <c r="G33" s="201">
        <v>0.70580127715274765</v>
      </c>
      <c r="H33" s="200">
        <v>1668481.7958218011</v>
      </c>
      <c r="I33" s="200">
        <v>2609746.2632265403</v>
      </c>
      <c r="J33" s="201">
        <v>0.76559155829705039</v>
      </c>
      <c r="K33" s="201">
        <v>0.65652848390524465</v>
      </c>
      <c r="L33" s="201">
        <v>0.2487095029138211</v>
      </c>
      <c r="M33" s="201">
        <v>0.15991757923662922</v>
      </c>
      <c r="N33" s="201">
        <v>0.72991604697848811</v>
      </c>
      <c r="O33" s="201">
        <v>0.69710088536061798</v>
      </c>
      <c r="P33" s="201">
        <v>1.0034899498414969</v>
      </c>
      <c r="Q33" s="201">
        <v>0.99873733469616199</v>
      </c>
      <c r="R33" s="201">
        <v>1.0043488005032084</v>
      </c>
      <c r="S33" s="201">
        <v>1.0320119483501722</v>
      </c>
      <c r="T33" s="202">
        <v>631860.71875639819</v>
      </c>
      <c r="U33" s="202">
        <v>1232666.3592227488</v>
      </c>
      <c r="V33" s="202">
        <v>4158773469</v>
      </c>
      <c r="W33" s="202">
        <v>11395598945</v>
      </c>
      <c r="X33" s="202">
        <v>15767.861493838864</v>
      </c>
      <c r="Y33" s="202">
        <v>43206.062350710898</v>
      </c>
      <c r="Z33" s="203">
        <v>17.160600621507086</v>
      </c>
      <c r="AA33" s="203">
        <v>18.266201014879197</v>
      </c>
      <c r="AB33" s="202">
        <v>0</v>
      </c>
      <c r="AC33" s="202">
        <v>0</v>
      </c>
      <c r="AD33" s="202">
        <v>419825.69835071091</v>
      </c>
      <c r="AE33" s="202">
        <v>663407.7878180095</v>
      </c>
      <c r="AF33" s="202">
        <v>68593.719745971568</v>
      </c>
      <c r="AG33" s="202">
        <v>115554.35181800948</v>
      </c>
      <c r="AH33" s="202">
        <v>34182.672424644552</v>
      </c>
      <c r="AI33" s="202">
        <v>61680.043139336492</v>
      </c>
      <c r="AJ33" s="202">
        <v>92054.096519431288</v>
      </c>
      <c r="AK33" s="202">
        <v>341480.23544265406</v>
      </c>
      <c r="AL33" s="229">
        <v>4.654225814264535E-2</v>
      </c>
      <c r="AM33" s="229">
        <v>0.21319927818101655</v>
      </c>
      <c r="AN33" s="229">
        <v>0</v>
      </c>
      <c r="AO33" s="229">
        <v>3.4058501876489761E-2</v>
      </c>
      <c r="AP33" s="229">
        <v>0.34804736093183292</v>
      </c>
      <c r="AQ33" s="229">
        <v>0.33843736114081702</v>
      </c>
      <c r="AR33" s="229">
        <v>0</v>
      </c>
      <c r="AS33" s="229">
        <v>0</v>
      </c>
      <c r="AT33" s="229">
        <v>0</v>
      </c>
      <c r="AU33" s="229">
        <v>0</v>
      </c>
      <c r="AV33" s="229">
        <v>0</v>
      </c>
      <c r="AW33" s="229">
        <v>0</v>
      </c>
      <c r="AX33" s="229">
        <v>0</v>
      </c>
      <c r="AY33" s="229">
        <v>0</v>
      </c>
      <c r="AZ33" s="229">
        <v>0</v>
      </c>
      <c r="BA33" s="229">
        <v>0</v>
      </c>
      <c r="BB33" s="231">
        <v>263750</v>
      </c>
    </row>
    <row r="34" spans="1:54" ht="18" customHeight="1" thickBot="1" x14ac:dyDescent="0.2">
      <c r="A34" s="194" t="s">
        <v>716</v>
      </c>
      <c r="B34" s="195" t="s">
        <v>713</v>
      </c>
      <c r="C34" s="195" t="s">
        <v>713</v>
      </c>
      <c r="D34" s="226" t="s">
        <v>713</v>
      </c>
      <c r="E34" s="226" t="s">
        <v>713</v>
      </c>
      <c r="F34" s="196" t="s">
        <v>713</v>
      </c>
      <c r="G34" s="196" t="s">
        <v>713</v>
      </c>
      <c r="H34" s="195" t="s">
        <v>713</v>
      </c>
      <c r="I34" s="195" t="s">
        <v>713</v>
      </c>
      <c r="J34" s="196" t="s">
        <v>713</v>
      </c>
      <c r="K34" s="196" t="s">
        <v>713</v>
      </c>
      <c r="L34" s="196" t="s">
        <v>713</v>
      </c>
      <c r="M34" s="196" t="s">
        <v>713</v>
      </c>
      <c r="N34" s="196" t="s">
        <v>713</v>
      </c>
      <c r="O34" s="196" t="s">
        <v>713</v>
      </c>
      <c r="P34" s="196" t="s">
        <v>713</v>
      </c>
      <c r="Q34" s="196" t="s">
        <v>713</v>
      </c>
      <c r="R34" s="196" t="s">
        <v>713</v>
      </c>
      <c r="S34" s="196" t="s">
        <v>713</v>
      </c>
      <c r="T34" s="197" t="s">
        <v>713</v>
      </c>
      <c r="U34" s="197" t="s">
        <v>713</v>
      </c>
      <c r="V34" s="197" t="s">
        <v>713</v>
      </c>
      <c r="W34" s="197" t="s">
        <v>713</v>
      </c>
      <c r="X34" s="197" t="s">
        <v>713</v>
      </c>
      <c r="Y34" s="197" t="s">
        <v>713</v>
      </c>
      <c r="Z34" s="198" t="s">
        <v>713</v>
      </c>
      <c r="AA34" s="198" t="s">
        <v>713</v>
      </c>
      <c r="AB34" s="197" t="s">
        <v>713</v>
      </c>
      <c r="AC34" s="197" t="s">
        <v>713</v>
      </c>
      <c r="AD34" s="197" t="s">
        <v>713</v>
      </c>
      <c r="AE34" s="197" t="s">
        <v>713</v>
      </c>
      <c r="AF34" s="197" t="s">
        <v>713</v>
      </c>
      <c r="AG34" s="197" t="s">
        <v>713</v>
      </c>
      <c r="AH34" s="197" t="s">
        <v>713</v>
      </c>
      <c r="AI34" s="197" t="s">
        <v>713</v>
      </c>
      <c r="AJ34" s="197" t="s">
        <v>713</v>
      </c>
      <c r="AK34" s="197" t="s">
        <v>713</v>
      </c>
      <c r="AL34" s="227" t="s">
        <v>713</v>
      </c>
      <c r="AM34" s="227" t="s">
        <v>713</v>
      </c>
      <c r="AN34" s="227" t="s">
        <v>713</v>
      </c>
      <c r="AO34" s="227" t="s">
        <v>713</v>
      </c>
      <c r="AP34" s="227" t="s">
        <v>713</v>
      </c>
      <c r="AQ34" s="227" t="s">
        <v>713</v>
      </c>
      <c r="AR34" s="227" t="s">
        <v>713</v>
      </c>
      <c r="AS34" s="227" t="s">
        <v>713</v>
      </c>
      <c r="AT34" s="227" t="s">
        <v>713</v>
      </c>
      <c r="AU34" s="227" t="s">
        <v>713</v>
      </c>
      <c r="AV34" s="227" t="s">
        <v>713</v>
      </c>
      <c r="AW34" s="227" t="s">
        <v>713</v>
      </c>
      <c r="AX34" s="227" t="s">
        <v>713</v>
      </c>
      <c r="AY34" s="227" t="s">
        <v>713</v>
      </c>
      <c r="AZ34" s="227" t="s">
        <v>713</v>
      </c>
      <c r="BA34" s="227" t="s">
        <v>713</v>
      </c>
      <c r="BB34" s="232">
        <v>0</v>
      </c>
    </row>
    <row r="35" spans="1:54" ht="18" customHeight="1" thickTop="1" x14ac:dyDescent="0.15">
      <c r="A35" s="207" t="s">
        <v>717</v>
      </c>
      <c r="B35" s="208">
        <v>3782852.5034068944</v>
      </c>
      <c r="C35" s="208">
        <v>4564927.2699025655</v>
      </c>
      <c r="D35" s="233">
        <v>3.5912317386624415</v>
      </c>
      <c r="E35" s="233">
        <v>3.2890483963865895</v>
      </c>
      <c r="F35" s="209">
        <v>0.6055044454138635</v>
      </c>
      <c r="G35" s="209">
        <v>0.58349572986741571</v>
      </c>
      <c r="H35" s="208">
        <v>5927996.60407646</v>
      </c>
      <c r="I35" s="208">
        <v>7289962.5285390634</v>
      </c>
      <c r="J35" s="209">
        <v>1.0437098243346992</v>
      </c>
      <c r="K35" s="209">
        <v>1.0659364834264908</v>
      </c>
      <c r="L35" s="209">
        <v>0.64674917891283701</v>
      </c>
      <c r="M35" s="209">
        <v>0.55835942776582992</v>
      </c>
      <c r="N35" s="209">
        <v>0.40960664270902264</v>
      </c>
      <c r="O35" s="209">
        <v>0.49792443472418202</v>
      </c>
      <c r="P35" s="209">
        <v>1.044285660281042</v>
      </c>
      <c r="Q35" s="209">
        <v>1.0270879294912738</v>
      </c>
      <c r="R35" s="209">
        <v>1.0464676433092381</v>
      </c>
      <c r="S35" s="209">
        <v>1.0286398179020277</v>
      </c>
      <c r="T35" s="210">
        <v>1120193.5043162715</v>
      </c>
      <c r="U35" s="210">
        <v>1672607.6754288555</v>
      </c>
      <c r="V35" s="210">
        <v>-93212158.473684207</v>
      </c>
      <c r="W35" s="210">
        <v>-19225844.736842103</v>
      </c>
      <c r="X35" s="210">
        <v>-17299.110259140238</v>
      </c>
      <c r="Y35" s="210">
        <v>-3568.0968381570074</v>
      </c>
      <c r="Z35" s="211">
        <v>18.077456620581835</v>
      </c>
      <c r="AA35" s="211">
        <v>15.080598918855339</v>
      </c>
      <c r="AB35" s="210">
        <v>0</v>
      </c>
      <c r="AC35" s="210">
        <v>0</v>
      </c>
      <c r="AD35" s="210">
        <v>825970.59447690472</v>
      </c>
      <c r="AE35" s="210">
        <v>1064547.1189581207</v>
      </c>
      <c r="AF35" s="210">
        <v>153101.29901176548</v>
      </c>
      <c r="AG35" s="210">
        <v>179684.61804443708</v>
      </c>
      <c r="AH35" s="210">
        <v>131134.07255315871</v>
      </c>
      <c r="AI35" s="210">
        <v>165032.83841360494</v>
      </c>
      <c r="AJ35" s="210">
        <v>196316.46622367247</v>
      </c>
      <c r="AK35" s="210">
        <v>449386.21497540467</v>
      </c>
      <c r="AL35" s="234">
        <v>4.1664393614269504E-2</v>
      </c>
      <c r="AM35" s="234">
        <v>7.9331532408667818E-2</v>
      </c>
      <c r="AN35" s="234">
        <v>0.24862855373226378</v>
      </c>
      <c r="AO35" s="234">
        <v>0.24247471033393522</v>
      </c>
      <c r="AP35" s="234">
        <v>0.19376671319953531</v>
      </c>
      <c r="AQ35" s="234">
        <v>0.2484709738963285</v>
      </c>
      <c r="AR35" s="234">
        <v>0</v>
      </c>
      <c r="AS35" s="234">
        <v>0</v>
      </c>
      <c r="AT35" s="234">
        <v>0</v>
      </c>
      <c r="AU35" s="234">
        <v>0</v>
      </c>
      <c r="AV35" s="234">
        <v>0</v>
      </c>
      <c r="AW35" s="234">
        <v>0</v>
      </c>
      <c r="AX35" s="234">
        <v>0</v>
      </c>
      <c r="AY35" s="234">
        <v>0</v>
      </c>
      <c r="AZ35" s="234">
        <v>0</v>
      </c>
      <c r="BA35" s="234">
        <v>0</v>
      </c>
      <c r="BB35" s="235">
        <v>5388</v>
      </c>
    </row>
    <row r="36" spans="1:54" ht="18" customHeight="1" x14ac:dyDescent="0.15">
      <c r="A36" s="194" t="s">
        <v>718</v>
      </c>
      <c r="B36" s="195">
        <v>1989151.3911640926</v>
      </c>
      <c r="C36" s="195">
        <v>2564471.715148753</v>
      </c>
      <c r="D36" s="226">
        <v>3.1761200190714836</v>
      </c>
      <c r="E36" s="226">
        <v>2.8001418610413582</v>
      </c>
      <c r="F36" s="196">
        <v>0.60484451323291988</v>
      </c>
      <c r="G36" s="196">
        <v>0.57411200306725407</v>
      </c>
      <c r="H36" s="195">
        <v>3291957.4161127997</v>
      </c>
      <c r="I36" s="195">
        <v>4170556.8180645588</v>
      </c>
      <c r="J36" s="196">
        <v>1.1312512927113798</v>
      </c>
      <c r="K36" s="196">
        <v>1.0092734393378437</v>
      </c>
      <c r="L36" s="196">
        <v>0.65167543463711242</v>
      </c>
      <c r="M36" s="196">
        <v>0.59452322921760115</v>
      </c>
      <c r="N36" s="196">
        <v>0.35749286367926342</v>
      </c>
      <c r="O36" s="196">
        <v>0.39797113512910487</v>
      </c>
      <c r="P36" s="196">
        <v>0.99626243639365553</v>
      </c>
      <c r="Q36" s="196">
        <v>0.98270103672529407</v>
      </c>
      <c r="R36" s="196">
        <v>0.99894438223103943</v>
      </c>
      <c r="S36" s="196">
        <v>0.98414654356823994</v>
      </c>
      <c r="T36" s="197">
        <v>638887.06914768391</v>
      </c>
      <c r="U36" s="197">
        <v>990840.04441302572</v>
      </c>
      <c r="V36" s="197">
        <v>-100546644.09999999</v>
      </c>
      <c r="W36" s="197">
        <v>586871008.14999998</v>
      </c>
      <c r="X36" s="197">
        <v>-4714.5346193431315</v>
      </c>
      <c r="Y36" s="197">
        <v>27517.812352446086</v>
      </c>
      <c r="Z36" s="198">
        <v>19.403665151476105</v>
      </c>
      <c r="AA36" s="198">
        <v>13.806850983010605</v>
      </c>
      <c r="AB36" s="197">
        <v>0</v>
      </c>
      <c r="AC36" s="197">
        <v>0</v>
      </c>
      <c r="AD36" s="197">
        <v>522931.69559280842</v>
      </c>
      <c r="AE36" s="197">
        <v>714260.05750713148</v>
      </c>
      <c r="AF36" s="197">
        <v>69485.270401447371</v>
      </c>
      <c r="AG36" s="197">
        <v>93565.548736833909</v>
      </c>
      <c r="AH36" s="197">
        <v>65930.490606111038</v>
      </c>
      <c r="AI36" s="197">
        <v>87081.481460888928</v>
      </c>
      <c r="AJ36" s="197">
        <v>144336.54335067247</v>
      </c>
      <c r="AK36" s="197">
        <v>352602.14361173136</v>
      </c>
      <c r="AL36" s="227">
        <v>3.0533702118581016E-2</v>
      </c>
      <c r="AM36" s="227">
        <v>8.7375304487785521E-2</v>
      </c>
      <c r="AN36" s="227">
        <v>0.19629010826192769</v>
      </c>
      <c r="AO36" s="227">
        <v>0.20126983587032896</v>
      </c>
      <c r="AP36" s="227">
        <v>0.25942506489369688</v>
      </c>
      <c r="AQ36" s="227">
        <v>0.30119622325803058</v>
      </c>
      <c r="AR36" s="227">
        <v>0</v>
      </c>
      <c r="AS36" s="227">
        <v>0</v>
      </c>
      <c r="AT36" s="227">
        <v>0</v>
      </c>
      <c r="AU36" s="227">
        <v>0</v>
      </c>
      <c r="AV36" s="227">
        <v>0</v>
      </c>
      <c r="AW36" s="227">
        <v>0</v>
      </c>
      <c r="AX36" s="227">
        <v>0</v>
      </c>
      <c r="AY36" s="227">
        <v>0</v>
      </c>
      <c r="AZ36" s="227">
        <v>0</v>
      </c>
      <c r="BA36" s="227">
        <v>0</v>
      </c>
      <c r="BB36" s="232">
        <v>21327</v>
      </c>
    </row>
    <row r="37" spans="1:54" ht="18" customHeight="1" x14ac:dyDescent="0.15">
      <c r="A37" s="199" t="s">
        <v>719</v>
      </c>
      <c r="B37" s="200">
        <v>1719486.8800289812</v>
      </c>
      <c r="C37" s="200">
        <v>2388676.5475649019</v>
      </c>
      <c r="D37" s="228">
        <v>3.7174458934192414</v>
      </c>
      <c r="E37" s="228">
        <v>3.1290094360594303</v>
      </c>
      <c r="F37" s="201">
        <v>0.54099534299996532</v>
      </c>
      <c r="G37" s="201">
        <v>0.49793514914092629</v>
      </c>
      <c r="H37" s="200">
        <v>2359959.8511161981</v>
      </c>
      <c r="I37" s="200">
        <v>3325154.8501426326</v>
      </c>
      <c r="J37" s="201">
        <v>0.66628849817037838</v>
      </c>
      <c r="K37" s="201">
        <v>0.74120639258750098</v>
      </c>
      <c r="L37" s="201">
        <v>0.72424101340431435</v>
      </c>
      <c r="M37" s="201">
        <v>0.62049303711142501</v>
      </c>
      <c r="N37" s="201">
        <v>0.25987139331829656</v>
      </c>
      <c r="O37" s="201">
        <v>0.31634523657409597</v>
      </c>
      <c r="P37" s="201">
        <v>1.0036693078189045</v>
      </c>
      <c r="Q37" s="201">
        <v>0.9840763957649411</v>
      </c>
      <c r="R37" s="201">
        <v>1.0018696457627227</v>
      </c>
      <c r="S37" s="201">
        <v>0.97925921339073685</v>
      </c>
      <c r="T37" s="202">
        <v>469935.52751389839</v>
      </c>
      <c r="U37" s="202">
        <v>907086.81379043788</v>
      </c>
      <c r="V37" s="202">
        <v>858653471</v>
      </c>
      <c r="W37" s="202">
        <v>2734635799</v>
      </c>
      <c r="X37" s="202">
        <v>11909.367272777708</v>
      </c>
      <c r="Y37" s="202">
        <v>37928.900525666097</v>
      </c>
      <c r="Z37" s="203">
        <v>11.270482003034815</v>
      </c>
      <c r="AA37" s="203">
        <v>10.505955908185285</v>
      </c>
      <c r="AB37" s="202">
        <v>0</v>
      </c>
      <c r="AC37" s="202">
        <v>0</v>
      </c>
      <c r="AD37" s="202">
        <v>382859.43002434477</v>
      </c>
      <c r="AE37" s="202">
        <v>573193.02879258199</v>
      </c>
      <c r="AF37" s="202">
        <v>56364.563743277467</v>
      </c>
      <c r="AG37" s="202">
        <v>95212.736557050521</v>
      </c>
      <c r="AH37" s="202">
        <v>51676.211218857738</v>
      </c>
      <c r="AI37" s="202">
        <v>76372.319309853279</v>
      </c>
      <c r="AJ37" s="202">
        <v>86074.530286526744</v>
      </c>
      <c r="AK37" s="202">
        <v>279177.84357672487</v>
      </c>
      <c r="AL37" s="229">
        <v>2.5203110279285186E-2</v>
      </c>
      <c r="AM37" s="229">
        <v>0.13964619409333251</v>
      </c>
      <c r="AN37" s="229">
        <v>0.34889339199058372</v>
      </c>
      <c r="AO37" s="229">
        <v>0.32586903121145683</v>
      </c>
      <c r="AP37" s="229">
        <v>0.24016654655692116</v>
      </c>
      <c r="AQ37" s="229">
        <v>0.27459032349401336</v>
      </c>
      <c r="AR37" s="229">
        <v>0</v>
      </c>
      <c r="AS37" s="229">
        <v>0</v>
      </c>
      <c r="AT37" s="229">
        <v>0</v>
      </c>
      <c r="AU37" s="229">
        <v>0</v>
      </c>
      <c r="AV37" s="229">
        <v>0</v>
      </c>
      <c r="AW37" s="229">
        <v>0</v>
      </c>
      <c r="AX37" s="229">
        <v>0</v>
      </c>
      <c r="AY37" s="229">
        <v>0</v>
      </c>
      <c r="AZ37" s="229">
        <v>0</v>
      </c>
      <c r="BA37" s="229">
        <v>0</v>
      </c>
      <c r="BB37" s="231">
        <v>72099</v>
      </c>
    </row>
    <row r="38" spans="1:54" ht="18" customHeight="1" x14ac:dyDescent="0.15">
      <c r="A38" s="194" t="s">
        <v>720</v>
      </c>
      <c r="B38" s="195">
        <v>2017039.5259621257</v>
      </c>
      <c r="C38" s="195">
        <v>3053717.2318613087</v>
      </c>
      <c r="D38" s="226">
        <v>3.8594974172943508</v>
      </c>
      <c r="E38" s="226">
        <v>3.3469084563753499</v>
      </c>
      <c r="F38" s="196">
        <v>0.60543475441015193</v>
      </c>
      <c r="G38" s="196">
        <v>0.5251857524967174</v>
      </c>
      <c r="H38" s="195">
        <v>3773136.9510218604</v>
      </c>
      <c r="I38" s="195">
        <v>5067515.3411458135</v>
      </c>
      <c r="J38" s="196">
        <v>0.6737996682759253</v>
      </c>
      <c r="K38" s="196">
        <v>0.6666214783002492</v>
      </c>
      <c r="L38" s="196">
        <v>0.66840697489452683</v>
      </c>
      <c r="M38" s="196">
        <v>0.50786788261728866</v>
      </c>
      <c r="N38" s="196">
        <v>0.31212341454477288</v>
      </c>
      <c r="O38" s="196">
        <v>0.38100476267841721</v>
      </c>
      <c r="P38" s="196">
        <v>0.996006977316922</v>
      </c>
      <c r="Q38" s="196">
        <v>0.99574513003860277</v>
      </c>
      <c r="R38" s="196">
        <v>0.99757482617595883</v>
      </c>
      <c r="S38" s="196">
        <v>0.99220483976160045</v>
      </c>
      <c r="T38" s="197">
        <v>668836.23817109107</v>
      </c>
      <c r="U38" s="197">
        <v>1502832.3272039776</v>
      </c>
      <c r="V38" s="197">
        <v>1062659217</v>
      </c>
      <c r="W38" s="197">
        <v>6138099835</v>
      </c>
      <c r="X38" s="197">
        <v>8217.0937652235098</v>
      </c>
      <c r="Y38" s="197">
        <v>47463.326979732919</v>
      </c>
      <c r="Z38" s="198">
        <v>10.014020712907879</v>
      </c>
      <c r="AA38" s="198">
        <v>11.173694837088195</v>
      </c>
      <c r="AB38" s="197">
        <v>0</v>
      </c>
      <c r="AC38" s="197">
        <v>0</v>
      </c>
      <c r="AD38" s="197">
        <v>430893.8152068851</v>
      </c>
      <c r="AE38" s="197">
        <v>665204.56327180786</v>
      </c>
      <c r="AF38" s="197">
        <v>83893.900589995596</v>
      </c>
      <c r="AG38" s="197">
        <v>137898.80591232807</v>
      </c>
      <c r="AH38" s="197">
        <v>68374.582672842414</v>
      </c>
      <c r="AI38" s="197">
        <v>113168.35561346397</v>
      </c>
      <c r="AJ38" s="197">
        <v>92777.02239354176</v>
      </c>
      <c r="AK38" s="197">
        <v>311021.6557998191</v>
      </c>
      <c r="AL38" s="227">
        <v>4.7495047046471478E-2</v>
      </c>
      <c r="AM38" s="227">
        <v>0.1869692395665693</v>
      </c>
      <c r="AN38" s="227">
        <v>0.28166695103285128</v>
      </c>
      <c r="AO38" s="227">
        <v>0.30415226769394738</v>
      </c>
      <c r="AP38" s="227">
        <v>0.23586194066948932</v>
      </c>
      <c r="AQ38" s="227">
        <v>0.2861035393400716</v>
      </c>
      <c r="AR38" s="227">
        <v>0</v>
      </c>
      <c r="AS38" s="227">
        <v>0</v>
      </c>
      <c r="AT38" s="227">
        <v>0</v>
      </c>
      <c r="AU38" s="227">
        <v>0</v>
      </c>
      <c r="AV38" s="227">
        <v>0</v>
      </c>
      <c r="AW38" s="227">
        <v>0</v>
      </c>
      <c r="AX38" s="227">
        <v>0</v>
      </c>
      <c r="AY38" s="227">
        <v>0</v>
      </c>
      <c r="AZ38" s="227">
        <v>0</v>
      </c>
      <c r="BA38" s="227">
        <v>0</v>
      </c>
      <c r="BB38" s="232">
        <v>129323</v>
      </c>
    </row>
    <row r="39" spans="1:54" ht="18" customHeight="1" x14ac:dyDescent="0.15">
      <c r="A39" s="199" t="s">
        <v>721</v>
      </c>
      <c r="B39" s="200" t="s">
        <v>713</v>
      </c>
      <c r="C39" s="200" t="s">
        <v>713</v>
      </c>
      <c r="D39" s="228" t="s">
        <v>713</v>
      </c>
      <c r="E39" s="228" t="s">
        <v>713</v>
      </c>
      <c r="F39" s="201" t="s">
        <v>713</v>
      </c>
      <c r="G39" s="201" t="s">
        <v>713</v>
      </c>
      <c r="H39" s="200" t="s">
        <v>713</v>
      </c>
      <c r="I39" s="200" t="s">
        <v>713</v>
      </c>
      <c r="J39" s="201" t="s">
        <v>713</v>
      </c>
      <c r="K39" s="201" t="s">
        <v>713</v>
      </c>
      <c r="L39" s="201" t="s">
        <v>713</v>
      </c>
      <c r="M39" s="201" t="s">
        <v>713</v>
      </c>
      <c r="N39" s="201" t="s">
        <v>713</v>
      </c>
      <c r="O39" s="201" t="s">
        <v>713</v>
      </c>
      <c r="P39" s="201" t="s">
        <v>713</v>
      </c>
      <c r="Q39" s="201" t="s">
        <v>713</v>
      </c>
      <c r="R39" s="201" t="s">
        <v>713</v>
      </c>
      <c r="S39" s="201" t="s">
        <v>713</v>
      </c>
      <c r="T39" s="202" t="s">
        <v>713</v>
      </c>
      <c r="U39" s="202" t="s">
        <v>713</v>
      </c>
      <c r="V39" s="202" t="s">
        <v>713</v>
      </c>
      <c r="W39" s="202" t="s">
        <v>713</v>
      </c>
      <c r="X39" s="202" t="s">
        <v>713</v>
      </c>
      <c r="Y39" s="202" t="s">
        <v>713</v>
      </c>
      <c r="Z39" s="203" t="s">
        <v>713</v>
      </c>
      <c r="AA39" s="203" t="s">
        <v>713</v>
      </c>
      <c r="AB39" s="202" t="s">
        <v>713</v>
      </c>
      <c r="AC39" s="202" t="s">
        <v>713</v>
      </c>
      <c r="AD39" s="202" t="s">
        <v>713</v>
      </c>
      <c r="AE39" s="202" t="s">
        <v>713</v>
      </c>
      <c r="AF39" s="202" t="s">
        <v>713</v>
      </c>
      <c r="AG39" s="202" t="s">
        <v>713</v>
      </c>
      <c r="AH39" s="202" t="s">
        <v>713</v>
      </c>
      <c r="AI39" s="202" t="s">
        <v>713</v>
      </c>
      <c r="AJ39" s="202" t="s">
        <v>713</v>
      </c>
      <c r="AK39" s="202" t="s">
        <v>713</v>
      </c>
      <c r="AL39" s="229" t="s">
        <v>713</v>
      </c>
      <c r="AM39" s="229" t="s">
        <v>713</v>
      </c>
      <c r="AN39" s="229" t="s">
        <v>713</v>
      </c>
      <c r="AO39" s="229" t="s">
        <v>713</v>
      </c>
      <c r="AP39" s="229" t="s">
        <v>713</v>
      </c>
      <c r="AQ39" s="229" t="s">
        <v>713</v>
      </c>
      <c r="AR39" s="229" t="s">
        <v>713</v>
      </c>
      <c r="AS39" s="229" t="s">
        <v>713</v>
      </c>
      <c r="AT39" s="229" t="s">
        <v>713</v>
      </c>
      <c r="AU39" s="229" t="s">
        <v>713</v>
      </c>
      <c r="AV39" s="229" t="s">
        <v>713</v>
      </c>
      <c r="AW39" s="229" t="s">
        <v>713</v>
      </c>
      <c r="AX39" s="229" t="s">
        <v>713</v>
      </c>
      <c r="AY39" s="229" t="s">
        <v>713</v>
      </c>
      <c r="AZ39" s="229" t="s">
        <v>713</v>
      </c>
      <c r="BA39" s="229" t="s">
        <v>713</v>
      </c>
      <c r="BB39" s="231">
        <v>0</v>
      </c>
    </row>
    <row r="40" spans="1:54" ht="18" customHeight="1" thickBot="1" x14ac:dyDescent="0.2">
      <c r="A40" s="194" t="s">
        <v>722</v>
      </c>
      <c r="B40" s="195" t="s">
        <v>713</v>
      </c>
      <c r="C40" s="195" t="s">
        <v>713</v>
      </c>
      <c r="D40" s="226" t="s">
        <v>713</v>
      </c>
      <c r="E40" s="226" t="s">
        <v>713</v>
      </c>
      <c r="F40" s="196" t="s">
        <v>713</v>
      </c>
      <c r="G40" s="196" t="s">
        <v>713</v>
      </c>
      <c r="H40" s="195" t="s">
        <v>713</v>
      </c>
      <c r="I40" s="195" t="s">
        <v>713</v>
      </c>
      <c r="J40" s="196" t="s">
        <v>713</v>
      </c>
      <c r="K40" s="196" t="s">
        <v>713</v>
      </c>
      <c r="L40" s="196" t="s">
        <v>713</v>
      </c>
      <c r="M40" s="196" t="s">
        <v>713</v>
      </c>
      <c r="N40" s="196" t="s">
        <v>713</v>
      </c>
      <c r="O40" s="196" t="s">
        <v>713</v>
      </c>
      <c r="P40" s="196" t="s">
        <v>713</v>
      </c>
      <c r="Q40" s="196" t="s">
        <v>713</v>
      </c>
      <c r="R40" s="196" t="s">
        <v>713</v>
      </c>
      <c r="S40" s="196" t="s">
        <v>713</v>
      </c>
      <c r="T40" s="197" t="s">
        <v>713</v>
      </c>
      <c r="U40" s="197" t="s">
        <v>713</v>
      </c>
      <c r="V40" s="197" t="s">
        <v>713</v>
      </c>
      <c r="W40" s="197" t="s">
        <v>713</v>
      </c>
      <c r="X40" s="197" t="s">
        <v>713</v>
      </c>
      <c r="Y40" s="197" t="s">
        <v>713</v>
      </c>
      <c r="Z40" s="198" t="s">
        <v>713</v>
      </c>
      <c r="AA40" s="198" t="s">
        <v>713</v>
      </c>
      <c r="AB40" s="197" t="s">
        <v>713</v>
      </c>
      <c r="AC40" s="197" t="s">
        <v>713</v>
      </c>
      <c r="AD40" s="197" t="s">
        <v>713</v>
      </c>
      <c r="AE40" s="197" t="s">
        <v>713</v>
      </c>
      <c r="AF40" s="197" t="s">
        <v>713</v>
      </c>
      <c r="AG40" s="197" t="s">
        <v>713</v>
      </c>
      <c r="AH40" s="197" t="s">
        <v>713</v>
      </c>
      <c r="AI40" s="197" t="s">
        <v>713</v>
      </c>
      <c r="AJ40" s="197" t="s">
        <v>713</v>
      </c>
      <c r="AK40" s="197" t="s">
        <v>713</v>
      </c>
      <c r="AL40" s="227" t="s">
        <v>713</v>
      </c>
      <c r="AM40" s="227" t="s">
        <v>713</v>
      </c>
      <c r="AN40" s="227" t="s">
        <v>713</v>
      </c>
      <c r="AO40" s="227" t="s">
        <v>713</v>
      </c>
      <c r="AP40" s="227" t="s">
        <v>713</v>
      </c>
      <c r="AQ40" s="227" t="s">
        <v>713</v>
      </c>
      <c r="AR40" s="227" t="s">
        <v>713</v>
      </c>
      <c r="AS40" s="227" t="s">
        <v>713</v>
      </c>
      <c r="AT40" s="227" t="s">
        <v>713</v>
      </c>
      <c r="AU40" s="227" t="s">
        <v>713</v>
      </c>
      <c r="AV40" s="227" t="s">
        <v>713</v>
      </c>
      <c r="AW40" s="227" t="s">
        <v>713</v>
      </c>
      <c r="AX40" s="227" t="s">
        <v>713</v>
      </c>
      <c r="AY40" s="227" t="s">
        <v>713</v>
      </c>
      <c r="AZ40" s="227" t="s">
        <v>713</v>
      </c>
      <c r="BA40" s="227" t="s">
        <v>713</v>
      </c>
      <c r="BB40" s="232">
        <v>0</v>
      </c>
    </row>
    <row r="41" spans="1:54" ht="18" customHeight="1" thickTop="1" x14ac:dyDescent="0.15">
      <c r="A41" s="207" t="s">
        <v>723</v>
      </c>
      <c r="B41" s="208">
        <v>4300736.0196210314</v>
      </c>
      <c r="C41" s="208">
        <v>5503331.5055553159</v>
      </c>
      <c r="D41" s="233">
        <v>4.2189386120675234</v>
      </c>
      <c r="E41" s="233">
        <v>3.9729279374882052</v>
      </c>
      <c r="F41" s="209">
        <v>0.60760973004982766</v>
      </c>
      <c r="G41" s="209">
        <v>0.59049874449916073</v>
      </c>
      <c r="H41" s="208">
        <v>6763394.0088702934</v>
      </c>
      <c r="I41" s="208">
        <v>8605212.5105832517</v>
      </c>
      <c r="J41" s="209">
        <v>1.1625943927211584</v>
      </c>
      <c r="K41" s="209">
        <v>1.0287847581925582</v>
      </c>
      <c r="L41" s="209">
        <v>0.75403922576372362</v>
      </c>
      <c r="M41" s="209">
        <v>0.73393469042650128</v>
      </c>
      <c r="N41" s="209">
        <v>0.23730741234510094</v>
      </c>
      <c r="O41" s="209">
        <v>0.24811391662284749</v>
      </c>
      <c r="P41" s="209">
        <v>1.0200592828515156</v>
      </c>
      <c r="Q41" s="209">
        <v>1.0201483990498572</v>
      </c>
      <c r="R41" s="209">
        <v>1.0406887166256484</v>
      </c>
      <c r="S41" s="209">
        <v>1.0350678138900467</v>
      </c>
      <c r="T41" s="210">
        <v>833597.97441280319</v>
      </c>
      <c r="U41" s="210">
        <v>1126393.2645123799</v>
      </c>
      <c r="V41" s="210">
        <v>-209752184.33333334</v>
      </c>
      <c r="W41" s="210">
        <v>-86702669.888888896</v>
      </c>
      <c r="X41" s="210">
        <v>-34120.224465450869</v>
      </c>
      <c r="Y41" s="210">
        <v>-14103.855784698248</v>
      </c>
      <c r="Z41" s="211">
        <v>11.577355741977184</v>
      </c>
      <c r="AA41" s="211">
        <v>10.109829056120839</v>
      </c>
      <c r="AB41" s="210">
        <v>0</v>
      </c>
      <c r="AC41" s="210">
        <v>0</v>
      </c>
      <c r="AD41" s="210">
        <v>706264.30474249902</v>
      </c>
      <c r="AE41" s="210">
        <v>1001224.0831424854</v>
      </c>
      <c r="AF41" s="210">
        <v>149189.52323573921</v>
      </c>
      <c r="AG41" s="210">
        <v>159299.09701510594</v>
      </c>
      <c r="AH41" s="210">
        <v>137391.05619117231</v>
      </c>
      <c r="AI41" s="210">
        <v>182982.20119776539</v>
      </c>
      <c r="AJ41" s="210">
        <v>131429.06269930027</v>
      </c>
      <c r="AK41" s="210">
        <v>430474.24553028774</v>
      </c>
      <c r="AL41" s="234">
        <v>5.1481217121622749E-2</v>
      </c>
      <c r="AM41" s="234">
        <v>8.1689984739801783E-2</v>
      </c>
      <c r="AN41" s="234">
        <v>0.15902103477723734</v>
      </c>
      <c r="AO41" s="234">
        <v>0.18471275130954057</v>
      </c>
      <c r="AP41" s="234">
        <v>0.17723773571242402</v>
      </c>
      <c r="AQ41" s="234">
        <v>0.23096275858569432</v>
      </c>
      <c r="AR41" s="234">
        <v>0</v>
      </c>
      <c r="AS41" s="234">
        <v>0</v>
      </c>
      <c r="AT41" s="234">
        <v>0</v>
      </c>
      <c r="AU41" s="234">
        <v>0</v>
      </c>
      <c r="AV41" s="234">
        <v>0</v>
      </c>
      <c r="AW41" s="234">
        <v>0</v>
      </c>
      <c r="AX41" s="234">
        <v>0</v>
      </c>
      <c r="AY41" s="234">
        <v>0</v>
      </c>
      <c r="AZ41" s="234">
        <v>0</v>
      </c>
      <c r="BA41" s="234">
        <v>0</v>
      </c>
      <c r="BB41" s="235">
        <v>6147</v>
      </c>
    </row>
    <row r="42" spans="1:54" ht="18" customHeight="1" x14ac:dyDescent="0.15">
      <c r="A42" s="194" t="s">
        <v>724</v>
      </c>
      <c r="B42" s="195">
        <v>2047426.2301058345</v>
      </c>
      <c r="C42" s="195">
        <v>2459258.2655278081</v>
      </c>
      <c r="D42" s="226">
        <v>4.5447401398607417</v>
      </c>
      <c r="E42" s="226">
        <v>3.4203893926533704</v>
      </c>
      <c r="F42" s="196">
        <v>0.58819110742648262</v>
      </c>
      <c r="G42" s="196">
        <v>0.55884887042979325</v>
      </c>
      <c r="H42" s="195">
        <v>2345170.3910008264</v>
      </c>
      <c r="I42" s="195">
        <v>2965624.3460143991</v>
      </c>
      <c r="J42" s="196">
        <v>0.75658958542190746</v>
      </c>
      <c r="K42" s="196">
        <v>0.76330597838371905</v>
      </c>
      <c r="L42" s="196">
        <v>0.6913605970513651</v>
      </c>
      <c r="M42" s="196">
        <v>0.64376278564419764</v>
      </c>
      <c r="N42" s="196">
        <v>0.29296666845795677</v>
      </c>
      <c r="O42" s="196">
        <v>0.32552097872966346</v>
      </c>
      <c r="P42" s="196">
        <v>1.0319171310180693</v>
      </c>
      <c r="Q42" s="196">
        <v>1.0073751104952635</v>
      </c>
      <c r="R42" s="196">
        <v>1.0357597484829921</v>
      </c>
      <c r="S42" s="196">
        <v>1.0074623410154675</v>
      </c>
      <c r="T42" s="197">
        <v>477379.09178393759</v>
      </c>
      <c r="U42" s="197">
        <v>705123.83293338027</v>
      </c>
      <c r="V42" s="197">
        <v>85865202.608695656</v>
      </c>
      <c r="W42" s="197">
        <v>418396181.86956525</v>
      </c>
      <c r="X42" s="197">
        <v>3214.8677035073952</v>
      </c>
      <c r="Y42" s="197">
        <v>15665.116152967108</v>
      </c>
      <c r="Z42" s="198">
        <v>20.388213562570776</v>
      </c>
      <c r="AA42" s="198">
        <v>16.276384791822249</v>
      </c>
      <c r="AB42" s="197">
        <v>0</v>
      </c>
      <c r="AC42" s="197">
        <v>0</v>
      </c>
      <c r="AD42" s="197">
        <v>346842.35607472196</v>
      </c>
      <c r="AE42" s="197">
        <v>552594.67694049235</v>
      </c>
      <c r="AF42" s="197">
        <v>76684.07931554738</v>
      </c>
      <c r="AG42" s="197">
        <v>89743.059399278121</v>
      </c>
      <c r="AH42" s="197">
        <v>47789.437948409854</v>
      </c>
      <c r="AI42" s="197">
        <v>62443.7109582884</v>
      </c>
      <c r="AJ42" s="197">
        <v>66019.986185707094</v>
      </c>
      <c r="AK42" s="197">
        <v>286576.71737798676</v>
      </c>
      <c r="AL42" s="227">
        <v>4.2721394953757139E-2</v>
      </c>
      <c r="AM42" s="227">
        <v>7.9889604916351137E-2</v>
      </c>
      <c r="AN42" s="227">
        <v>0.2536911762965875</v>
      </c>
      <c r="AO42" s="227">
        <v>0.23115055724674677</v>
      </c>
      <c r="AP42" s="227">
        <v>0.21045557303606283</v>
      </c>
      <c r="AQ42" s="227">
        <v>0.24843038106434093</v>
      </c>
      <c r="AR42" s="227">
        <v>0</v>
      </c>
      <c r="AS42" s="227">
        <v>0</v>
      </c>
      <c r="AT42" s="227">
        <v>0</v>
      </c>
      <c r="AU42" s="227">
        <v>0</v>
      </c>
      <c r="AV42" s="227">
        <v>0</v>
      </c>
      <c r="AW42" s="227">
        <v>0</v>
      </c>
      <c r="AX42" s="227">
        <v>0</v>
      </c>
      <c r="AY42" s="227">
        <v>0</v>
      </c>
      <c r="AZ42" s="227">
        <v>0</v>
      </c>
      <c r="BA42" s="227">
        <v>0</v>
      </c>
      <c r="BB42" s="232">
        <v>26709</v>
      </c>
    </row>
    <row r="43" spans="1:54" ht="18" customHeight="1" x14ac:dyDescent="0.15">
      <c r="A43" s="199" t="s">
        <v>725</v>
      </c>
      <c r="B43" s="200">
        <v>1406560.3200303707</v>
      </c>
      <c r="C43" s="200">
        <v>1676249.6519251422</v>
      </c>
      <c r="D43" s="228">
        <v>3.8753982358721268</v>
      </c>
      <c r="E43" s="228">
        <v>2.9066471174845945</v>
      </c>
      <c r="F43" s="201">
        <v>0.57921611733712375</v>
      </c>
      <c r="G43" s="201">
        <v>0.56289036244960811</v>
      </c>
      <c r="H43" s="200">
        <v>1632977.2314004544</v>
      </c>
      <c r="I43" s="200">
        <v>2029193.3833363093</v>
      </c>
      <c r="J43" s="201">
        <v>0.93456637950162003</v>
      </c>
      <c r="K43" s="201">
        <v>0.9139130668027392</v>
      </c>
      <c r="L43" s="201">
        <v>0.69520429523081362</v>
      </c>
      <c r="M43" s="201">
        <v>0.67077885470849408</v>
      </c>
      <c r="N43" s="201">
        <v>0.29947068412794559</v>
      </c>
      <c r="O43" s="201">
        <v>0.31049951137028992</v>
      </c>
      <c r="P43" s="201">
        <v>1.0217697816924574</v>
      </c>
      <c r="Q43" s="201">
        <v>0.90979420151949808</v>
      </c>
      <c r="R43" s="201">
        <v>1.0287373018978987</v>
      </c>
      <c r="S43" s="201">
        <v>1.0088518651599061</v>
      </c>
      <c r="T43" s="202">
        <v>410001.88366144599</v>
      </c>
      <c r="U43" s="202">
        <v>542075.95922964462</v>
      </c>
      <c r="V43" s="202">
        <v>218597866.2857143</v>
      </c>
      <c r="W43" s="202">
        <v>772361845.66666663</v>
      </c>
      <c r="X43" s="202">
        <v>2971.623580315083</v>
      </c>
      <c r="Y43" s="202">
        <v>10499.501720290757</v>
      </c>
      <c r="Z43" s="203">
        <v>16.40183159195454</v>
      </c>
      <c r="AA43" s="203">
        <v>13.328672672460444</v>
      </c>
      <c r="AB43" s="202">
        <v>0</v>
      </c>
      <c r="AC43" s="202">
        <v>0</v>
      </c>
      <c r="AD43" s="202">
        <v>311919.34105000005</v>
      </c>
      <c r="AE43" s="202">
        <v>446713.06191678916</v>
      </c>
      <c r="AF43" s="202">
        <v>63507.042092440395</v>
      </c>
      <c r="AG43" s="202">
        <v>69593.614474343194</v>
      </c>
      <c r="AH43" s="202">
        <v>35753.326704581348</v>
      </c>
      <c r="AI43" s="202">
        <v>44789.37890577194</v>
      </c>
      <c r="AJ43" s="202">
        <v>49383.439632834466</v>
      </c>
      <c r="AK43" s="202">
        <v>233129.4333557981</v>
      </c>
      <c r="AL43" s="229">
        <v>4.460448428681818E-2</v>
      </c>
      <c r="AM43" s="229">
        <v>6.4521322971245285E-2</v>
      </c>
      <c r="AN43" s="229">
        <v>0.15631142468442738</v>
      </c>
      <c r="AO43" s="229">
        <v>0.15640731052622742</v>
      </c>
      <c r="AP43" s="229">
        <v>0.24772864596275102</v>
      </c>
      <c r="AQ43" s="229">
        <v>0.26957060434567648</v>
      </c>
      <c r="AR43" s="229">
        <v>0</v>
      </c>
      <c r="AS43" s="229">
        <v>0</v>
      </c>
      <c r="AT43" s="229">
        <v>0</v>
      </c>
      <c r="AU43" s="229">
        <v>0</v>
      </c>
      <c r="AV43" s="229">
        <v>0</v>
      </c>
      <c r="AW43" s="229">
        <v>0</v>
      </c>
      <c r="AX43" s="229">
        <v>0</v>
      </c>
      <c r="AY43" s="229">
        <v>0</v>
      </c>
      <c r="AZ43" s="229">
        <v>0</v>
      </c>
      <c r="BA43" s="229">
        <v>0</v>
      </c>
      <c r="BB43" s="231">
        <v>73562</v>
      </c>
    </row>
    <row r="44" spans="1:54" ht="18" customHeight="1" x14ac:dyDescent="0.15">
      <c r="A44" s="194" t="s">
        <v>726</v>
      </c>
      <c r="B44" s="195">
        <v>1323820.0923448526</v>
      </c>
      <c r="C44" s="195">
        <v>1626271.7502004816</v>
      </c>
      <c r="D44" s="226">
        <v>3.805917245561611</v>
      </c>
      <c r="E44" s="226">
        <v>2.9676025713353016</v>
      </c>
      <c r="F44" s="196">
        <v>0.57186434447339818</v>
      </c>
      <c r="G44" s="196">
        <v>0.53946497671940252</v>
      </c>
      <c r="H44" s="195">
        <v>1276009.5922838715</v>
      </c>
      <c r="I44" s="195">
        <v>1694072.3907434852</v>
      </c>
      <c r="J44" s="196">
        <v>1.0856001565479172</v>
      </c>
      <c r="K44" s="196">
        <v>1.0595798024492689</v>
      </c>
      <c r="L44" s="196">
        <v>0.69907247088467972</v>
      </c>
      <c r="M44" s="196">
        <v>0.68773005213331506</v>
      </c>
      <c r="N44" s="196">
        <v>0.27430204586735824</v>
      </c>
      <c r="O44" s="196">
        <v>0.27651947341039657</v>
      </c>
      <c r="P44" s="196">
        <v>1.0144781548279076</v>
      </c>
      <c r="Q44" s="196">
        <v>0.99882445666371378</v>
      </c>
      <c r="R44" s="196">
        <v>1.0183409475107972</v>
      </c>
      <c r="S44" s="196">
        <v>1.0012829350146923</v>
      </c>
      <c r="T44" s="197">
        <v>335660.06402417948</v>
      </c>
      <c r="U44" s="197">
        <v>466622.40491233085</v>
      </c>
      <c r="V44" s="197">
        <v>-657086390.9375</v>
      </c>
      <c r="W44" s="197">
        <v>216688549.5</v>
      </c>
      <c r="X44" s="197">
        <v>-4442.2829516846932</v>
      </c>
      <c r="Y44" s="197">
        <v>1464.9395612892756</v>
      </c>
      <c r="Z44" s="198">
        <v>61.804968105305385</v>
      </c>
      <c r="AA44" s="198">
        <v>15.428023260982281</v>
      </c>
      <c r="AB44" s="197">
        <v>0</v>
      </c>
      <c r="AC44" s="197">
        <v>0</v>
      </c>
      <c r="AD44" s="197">
        <v>295637.60363626375</v>
      </c>
      <c r="AE44" s="197">
        <v>467391.50522001489</v>
      </c>
      <c r="AF44" s="197">
        <v>61781.068458573325</v>
      </c>
      <c r="AG44" s="197">
        <v>65409.415899863488</v>
      </c>
      <c r="AH44" s="197">
        <v>27039.019031336531</v>
      </c>
      <c r="AI44" s="197">
        <v>37166.715796683384</v>
      </c>
      <c r="AJ44" s="197">
        <v>42331.892936453987</v>
      </c>
      <c r="AK44" s="197">
        <v>225972.90659273896</v>
      </c>
      <c r="AL44" s="227">
        <v>4.7975523502636876E-2</v>
      </c>
      <c r="AM44" s="227">
        <v>7.1495083587653843E-2</v>
      </c>
      <c r="AN44" s="227">
        <v>0.22572424468144686</v>
      </c>
      <c r="AO44" s="227">
        <v>0.20329081795476753</v>
      </c>
      <c r="AP44" s="227">
        <v>0.26570286080228445</v>
      </c>
      <c r="AQ44" s="227">
        <v>0.28010011218174702</v>
      </c>
      <c r="AR44" s="227">
        <v>0</v>
      </c>
      <c r="AS44" s="227">
        <v>0</v>
      </c>
      <c r="AT44" s="227">
        <v>0</v>
      </c>
      <c r="AU44" s="227">
        <v>0</v>
      </c>
      <c r="AV44" s="227">
        <v>0</v>
      </c>
      <c r="AW44" s="227">
        <v>0</v>
      </c>
      <c r="AX44" s="227">
        <v>0</v>
      </c>
      <c r="AY44" s="227">
        <v>0</v>
      </c>
      <c r="AZ44" s="227">
        <v>0</v>
      </c>
      <c r="BA44" s="227">
        <v>0</v>
      </c>
      <c r="BB44" s="232">
        <v>147916</v>
      </c>
    </row>
    <row r="45" spans="1:54" ht="18" customHeight="1" x14ac:dyDescent="0.15">
      <c r="A45" s="199" t="s">
        <v>727</v>
      </c>
      <c r="B45" s="200">
        <v>1357408.9473766326</v>
      </c>
      <c r="C45" s="200">
        <v>1579599.529398055</v>
      </c>
      <c r="D45" s="228">
        <v>4.1824167463931792</v>
      </c>
      <c r="E45" s="228">
        <v>3.102472904804833</v>
      </c>
      <c r="F45" s="201">
        <v>0.62688337491499513</v>
      </c>
      <c r="G45" s="201">
        <v>0.59304949801570106</v>
      </c>
      <c r="H45" s="200">
        <v>1168736.8256670097</v>
      </c>
      <c r="I45" s="200">
        <v>1469344.2864583698</v>
      </c>
      <c r="J45" s="201">
        <v>1.2101267493055139</v>
      </c>
      <c r="K45" s="201">
        <v>1.2099579372766891</v>
      </c>
      <c r="L45" s="201">
        <v>0.79591251382722661</v>
      </c>
      <c r="M45" s="201">
        <v>0.75205213875312382</v>
      </c>
      <c r="N45" s="201">
        <v>0.16374028133313126</v>
      </c>
      <c r="O45" s="201">
        <v>0.20251081475805258</v>
      </c>
      <c r="P45" s="201">
        <v>0.96467385707882736</v>
      </c>
      <c r="Q45" s="201">
        <v>0.96727566398339382</v>
      </c>
      <c r="R45" s="201">
        <v>0.9684906107112019</v>
      </c>
      <c r="S45" s="201">
        <v>0.9692504543106456</v>
      </c>
      <c r="T45" s="202">
        <v>243236.86937141218</v>
      </c>
      <c r="U45" s="202">
        <v>361567.56128397683</v>
      </c>
      <c r="V45" s="202">
        <v>1368821157.4000001</v>
      </c>
      <c r="W45" s="202">
        <v>2931009929</v>
      </c>
      <c r="X45" s="202">
        <v>4293.8155250024301</v>
      </c>
      <c r="Y45" s="202">
        <v>9194.2003299988392</v>
      </c>
      <c r="Z45" s="203">
        <v>6.5987049934515127</v>
      </c>
      <c r="AA45" s="203">
        <v>6.8962202668902695</v>
      </c>
      <c r="AB45" s="202">
        <v>0</v>
      </c>
      <c r="AC45" s="202">
        <v>0</v>
      </c>
      <c r="AD45" s="202">
        <v>280103.26559166296</v>
      </c>
      <c r="AE45" s="202">
        <v>438550.93668859132</v>
      </c>
      <c r="AF45" s="202">
        <v>65569.601320063768</v>
      </c>
      <c r="AG45" s="202">
        <v>72876.877977546086</v>
      </c>
      <c r="AH45" s="202">
        <v>23024.294188658052</v>
      </c>
      <c r="AI45" s="202">
        <v>30141.735898183713</v>
      </c>
      <c r="AJ45" s="202">
        <v>25525.001492706095</v>
      </c>
      <c r="AK45" s="202">
        <v>200301.11037870598</v>
      </c>
      <c r="AL45" s="229">
        <v>6.014477609082447E-2</v>
      </c>
      <c r="AM45" s="229">
        <v>7.6765117819510814E-2</v>
      </c>
      <c r="AN45" s="229">
        <v>0.12422043297257787</v>
      </c>
      <c r="AO45" s="229">
        <v>0.13943329117807721</v>
      </c>
      <c r="AP45" s="229">
        <v>0.26233484667799811</v>
      </c>
      <c r="AQ45" s="229">
        <v>0.2772928139614495</v>
      </c>
      <c r="AR45" s="229">
        <v>0</v>
      </c>
      <c r="AS45" s="229">
        <v>0</v>
      </c>
      <c r="AT45" s="229">
        <v>0</v>
      </c>
      <c r="AU45" s="229">
        <v>0</v>
      </c>
      <c r="AV45" s="229">
        <v>0</v>
      </c>
      <c r="AW45" s="229">
        <v>0</v>
      </c>
      <c r="AX45" s="229">
        <v>0</v>
      </c>
      <c r="AY45" s="229">
        <v>0</v>
      </c>
      <c r="AZ45" s="229">
        <v>0</v>
      </c>
      <c r="BA45" s="229">
        <v>0</v>
      </c>
      <c r="BB45" s="231">
        <v>318789</v>
      </c>
    </row>
    <row r="46" spans="1:54" ht="18" customHeight="1" thickBot="1" x14ac:dyDescent="0.2">
      <c r="A46" s="194" t="s">
        <v>728</v>
      </c>
      <c r="B46" s="195">
        <v>1313438.9721842688</v>
      </c>
      <c r="C46" s="195">
        <v>1571620.8996020854</v>
      </c>
      <c r="D46" s="226">
        <v>3.3986084815626816</v>
      </c>
      <c r="E46" s="226">
        <v>2.7380608750397726</v>
      </c>
      <c r="F46" s="196">
        <v>0.56064934333628136</v>
      </c>
      <c r="G46" s="196">
        <v>0.5501752421547581</v>
      </c>
      <c r="H46" s="195">
        <v>824797.03665163775</v>
      </c>
      <c r="I46" s="195">
        <v>1169175.2196056095</v>
      </c>
      <c r="J46" s="196">
        <v>1.6438363767548347</v>
      </c>
      <c r="K46" s="196">
        <v>1.6256621343098734</v>
      </c>
      <c r="L46" s="196">
        <v>0.57385321511960297</v>
      </c>
      <c r="M46" s="196">
        <v>0.5539408582535652</v>
      </c>
      <c r="N46" s="196">
        <v>0.42825545889635397</v>
      </c>
      <c r="O46" s="196">
        <v>0.39834235874386809</v>
      </c>
      <c r="P46" s="196">
        <v>0.97612494972434638</v>
      </c>
      <c r="Q46" s="196">
        <v>0.96583664198569374</v>
      </c>
      <c r="R46" s="196">
        <v>0.97773060180553806</v>
      </c>
      <c r="S46" s="196">
        <v>0.95875247623391346</v>
      </c>
      <c r="T46" s="197">
        <v>515330.75886464183</v>
      </c>
      <c r="U46" s="197">
        <v>699850.22362706764</v>
      </c>
      <c r="V46" s="197">
        <v>6054970531.5</v>
      </c>
      <c r="W46" s="197">
        <v>26664368421.75</v>
      </c>
      <c r="X46" s="197">
        <v>4335.6919814190887</v>
      </c>
      <c r="Y46" s="197">
        <v>19093.154583387561</v>
      </c>
      <c r="Z46" s="198">
        <v>29.0889029079102</v>
      </c>
      <c r="AA46" s="198">
        <v>17.626616926768666</v>
      </c>
      <c r="AB46" s="197">
        <v>0</v>
      </c>
      <c r="AC46" s="197">
        <v>0</v>
      </c>
      <c r="AD46" s="197">
        <v>280850.81580791931</v>
      </c>
      <c r="AE46" s="197">
        <v>391679.72847820091</v>
      </c>
      <c r="AF46" s="197">
        <v>74167.411094728668</v>
      </c>
      <c r="AG46" s="197">
        <v>84790.131682289109</v>
      </c>
      <c r="AH46" s="197">
        <v>18625.515799626046</v>
      </c>
      <c r="AI46" s="197">
        <v>27230.96540081019</v>
      </c>
      <c r="AJ46" s="197">
        <v>52544.828233965374</v>
      </c>
      <c r="AK46" s="197">
        <v>179162.72133263925</v>
      </c>
      <c r="AL46" s="227">
        <v>5.9435296021902326E-2</v>
      </c>
      <c r="AM46" s="227">
        <v>0.12083074886860665</v>
      </c>
      <c r="AN46" s="227">
        <v>0.24652668560375518</v>
      </c>
      <c r="AO46" s="227">
        <v>0.18672893601374116</v>
      </c>
      <c r="AP46" s="227">
        <v>0.24379719602589486</v>
      </c>
      <c r="AQ46" s="227">
        <v>0.25814041589523595</v>
      </c>
      <c r="AR46" s="227">
        <v>0</v>
      </c>
      <c r="AS46" s="227">
        <v>0</v>
      </c>
      <c r="AT46" s="227">
        <v>0</v>
      </c>
      <c r="AU46" s="227">
        <v>0</v>
      </c>
      <c r="AV46" s="227">
        <v>0</v>
      </c>
      <c r="AW46" s="227">
        <v>0</v>
      </c>
      <c r="AX46" s="227">
        <v>0</v>
      </c>
      <c r="AY46" s="227">
        <v>0</v>
      </c>
      <c r="AZ46" s="227">
        <v>0</v>
      </c>
      <c r="BA46" s="227">
        <v>0</v>
      </c>
      <c r="BB46" s="232">
        <v>1396541</v>
      </c>
    </row>
    <row r="47" spans="1:54" ht="18" customHeight="1" thickTop="1" x14ac:dyDescent="0.15">
      <c r="A47" s="207" t="s">
        <v>729</v>
      </c>
      <c r="B47" s="208">
        <v>7145424.7612543153</v>
      </c>
      <c r="C47" s="208">
        <v>9061739.9559516422</v>
      </c>
      <c r="D47" s="233">
        <v>6.4155930530769005</v>
      </c>
      <c r="E47" s="233">
        <v>6.323742559058787</v>
      </c>
      <c r="F47" s="209">
        <v>0.57250574564053491</v>
      </c>
      <c r="G47" s="209">
        <v>0.54097353608435683</v>
      </c>
      <c r="H47" s="208">
        <v>9613470.9732822757</v>
      </c>
      <c r="I47" s="208">
        <v>12484263.630210619</v>
      </c>
      <c r="J47" s="209">
        <v>0.70433186617242549</v>
      </c>
      <c r="K47" s="209">
        <v>0.74680219771724488</v>
      </c>
      <c r="L47" s="209">
        <v>0.88209542967254795</v>
      </c>
      <c r="M47" s="209">
        <v>0.84493767810114906</v>
      </c>
      <c r="N47" s="209">
        <v>0.11394801329946688</v>
      </c>
      <c r="O47" s="209">
        <v>0.14642059128429591</v>
      </c>
      <c r="P47" s="209">
        <v>1.0428156802831141</v>
      </c>
      <c r="Q47" s="209">
        <v>1.0165817846635246</v>
      </c>
      <c r="R47" s="209">
        <v>0.97947152178726848</v>
      </c>
      <c r="S47" s="209">
        <v>0.96997215382212587</v>
      </c>
      <c r="T47" s="210">
        <v>697021.47840196604</v>
      </c>
      <c r="U47" s="210">
        <v>1256785.8557790688</v>
      </c>
      <c r="V47" s="210">
        <v>-94545946</v>
      </c>
      <c r="W47" s="210">
        <v>182368010.33333334</v>
      </c>
      <c r="X47" s="210">
        <v>-18234.512246865961</v>
      </c>
      <c r="Y47" s="210">
        <v>35172.229572484735</v>
      </c>
      <c r="Z47" s="211">
        <v>7.5293030309967008</v>
      </c>
      <c r="AA47" s="211">
        <v>7.0525130388732675</v>
      </c>
      <c r="AB47" s="210">
        <v>0</v>
      </c>
      <c r="AC47" s="210">
        <v>0</v>
      </c>
      <c r="AD47" s="210">
        <v>903006.66255392844</v>
      </c>
      <c r="AE47" s="210">
        <v>1135386.2417859845</v>
      </c>
      <c r="AF47" s="210">
        <v>138419.98918983791</v>
      </c>
      <c r="AG47" s="210">
        <v>158214.49161359292</v>
      </c>
      <c r="AH47" s="210">
        <v>208044.39804364348</v>
      </c>
      <c r="AI47" s="210">
        <v>288621.17900711205</v>
      </c>
      <c r="AJ47" s="210">
        <v>121344.50687921474</v>
      </c>
      <c r="AK47" s="210">
        <v>368538.53461004311</v>
      </c>
      <c r="AL47" s="234">
        <v>4.1423762371089676E-2</v>
      </c>
      <c r="AM47" s="234">
        <v>6.8588797422742862E-2</v>
      </c>
      <c r="AN47" s="234">
        <v>0.19904131503973654</v>
      </c>
      <c r="AO47" s="234">
        <v>0.29123763828476151</v>
      </c>
      <c r="AP47" s="234">
        <v>0.21665268575418425</v>
      </c>
      <c r="AQ47" s="234">
        <v>0.27387443219523994</v>
      </c>
      <c r="AR47" s="234">
        <v>0</v>
      </c>
      <c r="AS47" s="234">
        <v>0</v>
      </c>
      <c r="AT47" s="234">
        <v>0</v>
      </c>
      <c r="AU47" s="234">
        <v>0</v>
      </c>
      <c r="AV47" s="234">
        <v>0</v>
      </c>
      <c r="AW47" s="234">
        <v>0</v>
      </c>
      <c r="AX47" s="234">
        <v>0</v>
      </c>
      <c r="AY47" s="234">
        <v>0</v>
      </c>
      <c r="AZ47" s="234">
        <v>0</v>
      </c>
      <c r="BA47" s="234">
        <v>0</v>
      </c>
      <c r="BB47" s="235">
        <v>5185</v>
      </c>
    </row>
    <row r="48" spans="1:54" ht="18" customHeight="1" x14ac:dyDescent="0.15">
      <c r="A48" s="194" t="s">
        <v>730</v>
      </c>
      <c r="B48" s="195">
        <v>2499601.260584245</v>
      </c>
      <c r="C48" s="195">
        <v>3309265.8234183891</v>
      </c>
      <c r="D48" s="226">
        <v>4.195003414144856</v>
      </c>
      <c r="E48" s="226">
        <v>3.6243387258998805</v>
      </c>
      <c r="F48" s="196">
        <v>0.58885331898510951</v>
      </c>
      <c r="G48" s="196">
        <v>0.55138689292762444</v>
      </c>
      <c r="H48" s="195">
        <v>3533311.7742237346</v>
      </c>
      <c r="I48" s="195">
        <v>4792801.3535559243</v>
      </c>
      <c r="J48" s="196">
        <v>1.5506464275016618</v>
      </c>
      <c r="K48" s="196">
        <v>1.1744768878460039</v>
      </c>
      <c r="L48" s="196">
        <v>0.73388953987929362</v>
      </c>
      <c r="M48" s="196">
        <v>0.63095782358548569</v>
      </c>
      <c r="N48" s="196">
        <v>0.28053531860192171</v>
      </c>
      <c r="O48" s="196">
        <v>0.31167204634385093</v>
      </c>
      <c r="P48" s="196">
        <v>1.0376714485147347</v>
      </c>
      <c r="Q48" s="196">
        <v>1.0118120508254167</v>
      </c>
      <c r="R48" s="196">
        <v>1.0623795715758475</v>
      </c>
      <c r="S48" s="196">
        <v>1.0289272699125891</v>
      </c>
      <c r="T48" s="197">
        <v>605485.97365196119</v>
      </c>
      <c r="U48" s="197">
        <v>1138501.6428920079</v>
      </c>
      <c r="V48" s="197">
        <v>-470091158.875</v>
      </c>
      <c r="W48" s="197">
        <v>145706962.375</v>
      </c>
      <c r="X48" s="197">
        <v>-17249.310945684381</v>
      </c>
      <c r="Y48" s="197">
        <v>5346.5049352817596</v>
      </c>
      <c r="Z48" s="198">
        <v>16.665819922524399</v>
      </c>
      <c r="AA48" s="198">
        <v>13.001156625802453</v>
      </c>
      <c r="AB48" s="197">
        <v>0</v>
      </c>
      <c r="AC48" s="197">
        <v>0</v>
      </c>
      <c r="AD48" s="197">
        <v>486955.35468958208</v>
      </c>
      <c r="AE48" s="197">
        <v>685591.42117641924</v>
      </c>
      <c r="AF48" s="197">
        <v>87642.353391895813</v>
      </c>
      <c r="AG48" s="197">
        <v>109522.85675706792</v>
      </c>
      <c r="AH48" s="197">
        <v>71437.678883611283</v>
      </c>
      <c r="AI48" s="197">
        <v>106677.41603623696</v>
      </c>
      <c r="AJ48" s="197">
        <v>98011.768370159116</v>
      </c>
      <c r="AK48" s="197">
        <v>297432.61187976622</v>
      </c>
      <c r="AL48" s="227">
        <v>3.8065918353218035E-2</v>
      </c>
      <c r="AM48" s="227">
        <v>0.10758548841184819</v>
      </c>
      <c r="AN48" s="227">
        <v>0.13351067948109335</v>
      </c>
      <c r="AO48" s="227">
        <v>0.13468616080602422</v>
      </c>
      <c r="AP48" s="227">
        <v>0.24740056698716997</v>
      </c>
      <c r="AQ48" s="227">
        <v>0.27234448923291305</v>
      </c>
      <c r="AR48" s="227">
        <v>0</v>
      </c>
      <c r="AS48" s="227">
        <v>0</v>
      </c>
      <c r="AT48" s="227">
        <v>0</v>
      </c>
      <c r="AU48" s="227">
        <v>0</v>
      </c>
      <c r="AV48" s="227">
        <v>0</v>
      </c>
      <c r="AW48" s="227">
        <v>0</v>
      </c>
      <c r="AX48" s="227">
        <v>0</v>
      </c>
      <c r="AY48" s="227">
        <v>0</v>
      </c>
      <c r="AZ48" s="227">
        <v>0</v>
      </c>
      <c r="BA48" s="227">
        <v>0</v>
      </c>
      <c r="BB48" s="232">
        <v>27253</v>
      </c>
    </row>
    <row r="49" spans="1:54" ht="18" customHeight="1" x14ac:dyDescent="0.15">
      <c r="A49" s="199" t="s">
        <v>731</v>
      </c>
      <c r="B49" s="200">
        <v>2632203.5377554963</v>
      </c>
      <c r="C49" s="200">
        <v>3305291.9226681981</v>
      </c>
      <c r="D49" s="228">
        <v>4.8132873851183744</v>
      </c>
      <c r="E49" s="228">
        <v>4.2475318410091729</v>
      </c>
      <c r="F49" s="201">
        <v>0.51845033755102254</v>
      </c>
      <c r="G49" s="201">
        <v>0.47200793235380817</v>
      </c>
      <c r="H49" s="200">
        <v>2412215.128087332</v>
      </c>
      <c r="I49" s="200">
        <v>2849136.2266666074</v>
      </c>
      <c r="J49" s="201">
        <v>1.3158236536922794</v>
      </c>
      <c r="K49" s="201">
        <v>1.1907080661269529</v>
      </c>
      <c r="L49" s="201">
        <v>0.65414410414539348</v>
      </c>
      <c r="M49" s="201">
        <v>0.57638965628014194</v>
      </c>
      <c r="N49" s="201">
        <v>0.34018428731257849</v>
      </c>
      <c r="O49" s="201">
        <v>0.34708648658734592</v>
      </c>
      <c r="P49" s="201">
        <v>1.0105047409972705</v>
      </c>
      <c r="Q49" s="201">
        <v>0.99136145100733641</v>
      </c>
      <c r="R49" s="201">
        <v>1.0120542726071386</v>
      </c>
      <c r="S49" s="201">
        <v>0.99244122601484142</v>
      </c>
      <c r="T49" s="202">
        <v>668635.58672181494</v>
      </c>
      <c r="U49" s="202">
        <v>1196731.097046118</v>
      </c>
      <c r="V49" s="202">
        <v>316117014.25</v>
      </c>
      <c r="W49" s="202">
        <v>1615072544.75</v>
      </c>
      <c r="X49" s="202">
        <v>4631.1065016591092</v>
      </c>
      <c r="Y49" s="202">
        <v>23660.773148792476</v>
      </c>
      <c r="Z49" s="203">
        <v>23.693168007371288</v>
      </c>
      <c r="AA49" s="203">
        <v>15.04403979129235</v>
      </c>
      <c r="AB49" s="202">
        <v>0</v>
      </c>
      <c r="AC49" s="202">
        <v>0</v>
      </c>
      <c r="AD49" s="202">
        <v>397228.03692344477</v>
      </c>
      <c r="AE49" s="202">
        <v>569621.82412896026</v>
      </c>
      <c r="AF49" s="202">
        <v>67975.753813515796</v>
      </c>
      <c r="AG49" s="202">
        <v>75821.000841712623</v>
      </c>
      <c r="AH49" s="202">
        <v>53483.493292610437</v>
      </c>
      <c r="AI49" s="202">
        <v>78640.097660193991</v>
      </c>
      <c r="AJ49" s="202">
        <v>70619.392213976345</v>
      </c>
      <c r="AK49" s="202">
        <v>273304.13779434573</v>
      </c>
      <c r="AL49" s="229">
        <v>3.1553884025643263E-2</v>
      </c>
      <c r="AM49" s="229">
        <v>9.0570657168523291E-2</v>
      </c>
      <c r="AN49" s="229">
        <v>0.23873305778600337</v>
      </c>
      <c r="AO49" s="229">
        <v>0.19567574098215615</v>
      </c>
      <c r="AP49" s="229">
        <v>0.24678564707302816</v>
      </c>
      <c r="AQ49" s="229">
        <v>0.27555646169826109</v>
      </c>
      <c r="AR49" s="229">
        <v>0</v>
      </c>
      <c r="AS49" s="229">
        <v>0</v>
      </c>
      <c r="AT49" s="229">
        <v>0</v>
      </c>
      <c r="AU49" s="229">
        <v>0</v>
      </c>
      <c r="AV49" s="229">
        <v>0</v>
      </c>
      <c r="AW49" s="229">
        <v>0</v>
      </c>
      <c r="AX49" s="229">
        <v>0</v>
      </c>
      <c r="AY49" s="229">
        <v>0</v>
      </c>
      <c r="AZ49" s="229">
        <v>0</v>
      </c>
      <c r="BA49" s="229">
        <v>0</v>
      </c>
      <c r="BB49" s="231">
        <v>68260</v>
      </c>
    </row>
    <row r="50" spans="1:54" ht="18" customHeight="1" x14ac:dyDescent="0.15">
      <c r="A50" s="194" t="s">
        <v>732</v>
      </c>
      <c r="B50" s="195" t="s">
        <v>713</v>
      </c>
      <c r="C50" s="195" t="s">
        <v>713</v>
      </c>
      <c r="D50" s="226" t="s">
        <v>713</v>
      </c>
      <c r="E50" s="226" t="s">
        <v>713</v>
      </c>
      <c r="F50" s="196" t="s">
        <v>713</v>
      </c>
      <c r="G50" s="196" t="s">
        <v>713</v>
      </c>
      <c r="H50" s="195" t="s">
        <v>713</v>
      </c>
      <c r="I50" s="195" t="s">
        <v>713</v>
      </c>
      <c r="J50" s="196" t="s">
        <v>713</v>
      </c>
      <c r="K50" s="196" t="s">
        <v>713</v>
      </c>
      <c r="L50" s="196" t="s">
        <v>713</v>
      </c>
      <c r="M50" s="196" t="s">
        <v>713</v>
      </c>
      <c r="N50" s="196" t="s">
        <v>713</v>
      </c>
      <c r="O50" s="196" t="s">
        <v>713</v>
      </c>
      <c r="P50" s="196" t="s">
        <v>713</v>
      </c>
      <c r="Q50" s="196" t="s">
        <v>713</v>
      </c>
      <c r="R50" s="196" t="s">
        <v>713</v>
      </c>
      <c r="S50" s="196" t="s">
        <v>713</v>
      </c>
      <c r="T50" s="197" t="s">
        <v>713</v>
      </c>
      <c r="U50" s="197" t="s">
        <v>713</v>
      </c>
      <c r="V50" s="197" t="s">
        <v>713</v>
      </c>
      <c r="W50" s="197" t="s">
        <v>713</v>
      </c>
      <c r="X50" s="197" t="s">
        <v>713</v>
      </c>
      <c r="Y50" s="197" t="s">
        <v>713</v>
      </c>
      <c r="Z50" s="198" t="s">
        <v>713</v>
      </c>
      <c r="AA50" s="198" t="s">
        <v>713</v>
      </c>
      <c r="AB50" s="197" t="s">
        <v>713</v>
      </c>
      <c r="AC50" s="197" t="s">
        <v>713</v>
      </c>
      <c r="AD50" s="197" t="s">
        <v>713</v>
      </c>
      <c r="AE50" s="197" t="s">
        <v>713</v>
      </c>
      <c r="AF50" s="197" t="s">
        <v>713</v>
      </c>
      <c r="AG50" s="197" t="s">
        <v>713</v>
      </c>
      <c r="AH50" s="197" t="s">
        <v>713</v>
      </c>
      <c r="AI50" s="197" t="s">
        <v>713</v>
      </c>
      <c r="AJ50" s="197" t="s">
        <v>713</v>
      </c>
      <c r="AK50" s="197" t="s">
        <v>713</v>
      </c>
      <c r="AL50" s="227" t="s">
        <v>713</v>
      </c>
      <c r="AM50" s="227" t="s">
        <v>713</v>
      </c>
      <c r="AN50" s="227" t="s">
        <v>713</v>
      </c>
      <c r="AO50" s="227" t="s">
        <v>713</v>
      </c>
      <c r="AP50" s="227" t="s">
        <v>713</v>
      </c>
      <c r="AQ50" s="227" t="s">
        <v>713</v>
      </c>
      <c r="AR50" s="227" t="s">
        <v>713</v>
      </c>
      <c r="AS50" s="227" t="s">
        <v>713</v>
      </c>
      <c r="AT50" s="227" t="s">
        <v>713</v>
      </c>
      <c r="AU50" s="227" t="s">
        <v>713</v>
      </c>
      <c r="AV50" s="227" t="s">
        <v>713</v>
      </c>
      <c r="AW50" s="227" t="s">
        <v>713</v>
      </c>
      <c r="AX50" s="227" t="s">
        <v>713</v>
      </c>
      <c r="AY50" s="227" t="s">
        <v>713</v>
      </c>
      <c r="AZ50" s="227" t="s">
        <v>713</v>
      </c>
      <c r="BA50" s="227" t="s">
        <v>713</v>
      </c>
      <c r="BB50" s="232">
        <v>0</v>
      </c>
    </row>
    <row r="51" spans="1:54" ht="18" customHeight="1" x14ac:dyDescent="0.15">
      <c r="A51" s="199" t="s">
        <v>733</v>
      </c>
      <c r="B51" s="200" t="s">
        <v>713</v>
      </c>
      <c r="C51" s="200" t="s">
        <v>713</v>
      </c>
      <c r="D51" s="228" t="s">
        <v>713</v>
      </c>
      <c r="E51" s="228" t="s">
        <v>713</v>
      </c>
      <c r="F51" s="201" t="s">
        <v>713</v>
      </c>
      <c r="G51" s="201" t="s">
        <v>713</v>
      </c>
      <c r="H51" s="200" t="s">
        <v>713</v>
      </c>
      <c r="I51" s="200" t="s">
        <v>713</v>
      </c>
      <c r="J51" s="201" t="s">
        <v>713</v>
      </c>
      <c r="K51" s="201" t="s">
        <v>713</v>
      </c>
      <c r="L51" s="201" t="s">
        <v>713</v>
      </c>
      <c r="M51" s="201" t="s">
        <v>713</v>
      </c>
      <c r="N51" s="201" t="s">
        <v>713</v>
      </c>
      <c r="O51" s="201" t="s">
        <v>713</v>
      </c>
      <c r="P51" s="201" t="s">
        <v>713</v>
      </c>
      <c r="Q51" s="201" t="s">
        <v>713</v>
      </c>
      <c r="R51" s="201" t="s">
        <v>713</v>
      </c>
      <c r="S51" s="201" t="s">
        <v>713</v>
      </c>
      <c r="T51" s="202" t="s">
        <v>713</v>
      </c>
      <c r="U51" s="202" t="s">
        <v>713</v>
      </c>
      <c r="V51" s="202" t="s">
        <v>713</v>
      </c>
      <c r="W51" s="202" t="s">
        <v>713</v>
      </c>
      <c r="X51" s="202" t="s">
        <v>713</v>
      </c>
      <c r="Y51" s="202" t="s">
        <v>713</v>
      </c>
      <c r="Z51" s="203" t="s">
        <v>713</v>
      </c>
      <c r="AA51" s="203" t="s">
        <v>713</v>
      </c>
      <c r="AB51" s="202" t="s">
        <v>713</v>
      </c>
      <c r="AC51" s="202" t="s">
        <v>713</v>
      </c>
      <c r="AD51" s="202" t="s">
        <v>713</v>
      </c>
      <c r="AE51" s="202" t="s">
        <v>713</v>
      </c>
      <c r="AF51" s="202" t="s">
        <v>713</v>
      </c>
      <c r="AG51" s="202" t="s">
        <v>713</v>
      </c>
      <c r="AH51" s="202" t="s">
        <v>713</v>
      </c>
      <c r="AI51" s="202" t="s">
        <v>713</v>
      </c>
      <c r="AJ51" s="202" t="s">
        <v>713</v>
      </c>
      <c r="AK51" s="202" t="s">
        <v>713</v>
      </c>
      <c r="AL51" s="229" t="s">
        <v>713</v>
      </c>
      <c r="AM51" s="229" t="s">
        <v>713</v>
      </c>
      <c r="AN51" s="229" t="s">
        <v>713</v>
      </c>
      <c r="AO51" s="229" t="s">
        <v>713</v>
      </c>
      <c r="AP51" s="229" t="s">
        <v>713</v>
      </c>
      <c r="AQ51" s="229" t="s">
        <v>713</v>
      </c>
      <c r="AR51" s="229" t="s">
        <v>713</v>
      </c>
      <c r="AS51" s="229" t="s">
        <v>713</v>
      </c>
      <c r="AT51" s="229" t="s">
        <v>713</v>
      </c>
      <c r="AU51" s="229" t="s">
        <v>713</v>
      </c>
      <c r="AV51" s="229" t="s">
        <v>713</v>
      </c>
      <c r="AW51" s="229" t="s">
        <v>713</v>
      </c>
      <c r="AX51" s="229" t="s">
        <v>713</v>
      </c>
      <c r="AY51" s="229" t="s">
        <v>713</v>
      </c>
      <c r="AZ51" s="229" t="s">
        <v>713</v>
      </c>
      <c r="BA51" s="229" t="s">
        <v>713</v>
      </c>
      <c r="BB51" s="231">
        <v>0</v>
      </c>
    </row>
    <row r="52" spans="1:54" ht="18" customHeight="1" thickBot="1" x14ac:dyDescent="0.2">
      <c r="A52" s="194" t="s">
        <v>734</v>
      </c>
      <c r="B52" s="195" t="s">
        <v>713</v>
      </c>
      <c r="C52" s="195" t="s">
        <v>713</v>
      </c>
      <c r="D52" s="226" t="s">
        <v>713</v>
      </c>
      <c r="E52" s="226" t="s">
        <v>713</v>
      </c>
      <c r="F52" s="196" t="s">
        <v>713</v>
      </c>
      <c r="G52" s="196" t="s">
        <v>713</v>
      </c>
      <c r="H52" s="195" t="s">
        <v>713</v>
      </c>
      <c r="I52" s="195" t="s">
        <v>713</v>
      </c>
      <c r="J52" s="196" t="s">
        <v>713</v>
      </c>
      <c r="K52" s="196" t="s">
        <v>713</v>
      </c>
      <c r="L52" s="196" t="s">
        <v>713</v>
      </c>
      <c r="M52" s="196" t="s">
        <v>713</v>
      </c>
      <c r="N52" s="196" t="s">
        <v>713</v>
      </c>
      <c r="O52" s="196" t="s">
        <v>713</v>
      </c>
      <c r="P52" s="196" t="s">
        <v>713</v>
      </c>
      <c r="Q52" s="196" t="s">
        <v>713</v>
      </c>
      <c r="R52" s="196" t="s">
        <v>713</v>
      </c>
      <c r="S52" s="196" t="s">
        <v>713</v>
      </c>
      <c r="T52" s="197" t="s">
        <v>713</v>
      </c>
      <c r="U52" s="197" t="s">
        <v>713</v>
      </c>
      <c r="V52" s="197" t="s">
        <v>713</v>
      </c>
      <c r="W52" s="197" t="s">
        <v>713</v>
      </c>
      <c r="X52" s="197" t="s">
        <v>713</v>
      </c>
      <c r="Y52" s="197" t="s">
        <v>713</v>
      </c>
      <c r="Z52" s="198" t="s">
        <v>713</v>
      </c>
      <c r="AA52" s="198" t="s">
        <v>713</v>
      </c>
      <c r="AB52" s="197" t="s">
        <v>713</v>
      </c>
      <c r="AC52" s="197" t="s">
        <v>713</v>
      </c>
      <c r="AD52" s="197" t="s">
        <v>713</v>
      </c>
      <c r="AE52" s="197" t="s">
        <v>713</v>
      </c>
      <c r="AF52" s="197" t="s">
        <v>713</v>
      </c>
      <c r="AG52" s="197" t="s">
        <v>713</v>
      </c>
      <c r="AH52" s="197" t="s">
        <v>713</v>
      </c>
      <c r="AI52" s="197" t="s">
        <v>713</v>
      </c>
      <c r="AJ52" s="197" t="s">
        <v>713</v>
      </c>
      <c r="AK52" s="197" t="s">
        <v>713</v>
      </c>
      <c r="AL52" s="227" t="s">
        <v>713</v>
      </c>
      <c r="AM52" s="227" t="s">
        <v>713</v>
      </c>
      <c r="AN52" s="227" t="s">
        <v>713</v>
      </c>
      <c r="AO52" s="227" t="s">
        <v>713</v>
      </c>
      <c r="AP52" s="227" t="s">
        <v>713</v>
      </c>
      <c r="AQ52" s="227" t="s">
        <v>713</v>
      </c>
      <c r="AR52" s="227" t="s">
        <v>713</v>
      </c>
      <c r="AS52" s="227" t="s">
        <v>713</v>
      </c>
      <c r="AT52" s="227" t="s">
        <v>713</v>
      </c>
      <c r="AU52" s="227" t="s">
        <v>713</v>
      </c>
      <c r="AV52" s="227" t="s">
        <v>713</v>
      </c>
      <c r="AW52" s="227" t="s">
        <v>713</v>
      </c>
      <c r="AX52" s="227" t="s">
        <v>713</v>
      </c>
      <c r="AY52" s="227" t="s">
        <v>713</v>
      </c>
      <c r="AZ52" s="227" t="s">
        <v>713</v>
      </c>
      <c r="BA52" s="227" t="s">
        <v>713</v>
      </c>
      <c r="BB52" s="232">
        <v>0</v>
      </c>
    </row>
    <row r="53" spans="1:54" ht="18" customHeight="1" thickTop="1" x14ac:dyDescent="0.15">
      <c r="A53" s="207" t="s">
        <v>735</v>
      </c>
      <c r="B53" s="208">
        <v>6468040.7395583307</v>
      </c>
      <c r="C53" s="208">
        <v>7240171.8600952467</v>
      </c>
      <c r="D53" s="233">
        <v>6.496817319428132</v>
      </c>
      <c r="E53" s="233">
        <v>5.308079096152996</v>
      </c>
      <c r="F53" s="209">
        <v>0.59844383648847099</v>
      </c>
      <c r="G53" s="209">
        <v>0.58404910110794073</v>
      </c>
      <c r="H53" s="208">
        <v>10042247.80290854</v>
      </c>
      <c r="I53" s="208">
        <v>11447258.656480197</v>
      </c>
      <c r="J53" s="209">
        <v>0.64681391162372637</v>
      </c>
      <c r="K53" s="209">
        <v>0.65513584015731552</v>
      </c>
      <c r="L53" s="209">
        <v>0.84276268929025755</v>
      </c>
      <c r="M53" s="209">
        <v>0.82291520991020473</v>
      </c>
      <c r="N53" s="209">
        <v>0.15698110900713</v>
      </c>
      <c r="O53" s="209">
        <v>0.17716765586608935</v>
      </c>
      <c r="P53" s="209">
        <v>1.012053676711379</v>
      </c>
      <c r="Q53" s="209">
        <v>1.0013975200788898</v>
      </c>
      <c r="R53" s="209">
        <v>1.0194986830357535</v>
      </c>
      <c r="S53" s="209">
        <v>1.0081454852485252</v>
      </c>
      <c r="T53" s="210">
        <v>961110.64328387799</v>
      </c>
      <c r="U53" s="210">
        <v>1218795.0530736512</v>
      </c>
      <c r="V53" s="210">
        <v>49713582.818181813</v>
      </c>
      <c r="W53" s="210">
        <v>120328380.72727273</v>
      </c>
      <c r="X53" s="210">
        <v>10180.571739737503</v>
      </c>
      <c r="Y53" s="210">
        <v>24641.388587917714</v>
      </c>
      <c r="Z53" s="211">
        <v>5.2750587385082053</v>
      </c>
      <c r="AA53" s="211">
        <v>5.1343771092197743</v>
      </c>
      <c r="AB53" s="210">
        <v>0</v>
      </c>
      <c r="AC53" s="210">
        <v>0</v>
      </c>
      <c r="AD53" s="210">
        <v>866430.83418061119</v>
      </c>
      <c r="AE53" s="210">
        <v>1104600.2332631638</v>
      </c>
      <c r="AF53" s="210">
        <v>150574.93072911832</v>
      </c>
      <c r="AG53" s="210">
        <v>164829.4927812168</v>
      </c>
      <c r="AH53" s="210">
        <v>217284.6019328624</v>
      </c>
      <c r="AI53" s="210">
        <v>251358.43067170537</v>
      </c>
      <c r="AJ53" s="210">
        <v>140905.23288940868</v>
      </c>
      <c r="AK53" s="210">
        <v>364949.18844727153</v>
      </c>
      <c r="AL53" s="234">
        <v>6.0129030095264595E-2</v>
      </c>
      <c r="AM53" s="234">
        <v>8.0787518861977201E-2</v>
      </c>
      <c r="AN53" s="234">
        <v>0.15160683962038729</v>
      </c>
      <c r="AO53" s="234">
        <v>0.13600483249331594</v>
      </c>
      <c r="AP53" s="234">
        <v>0.14290692317465398</v>
      </c>
      <c r="AQ53" s="234">
        <v>0.1973480957014318</v>
      </c>
      <c r="AR53" s="234">
        <v>0</v>
      </c>
      <c r="AS53" s="234">
        <v>0</v>
      </c>
      <c r="AT53" s="234">
        <v>0</v>
      </c>
      <c r="AU53" s="234">
        <v>0</v>
      </c>
      <c r="AV53" s="234">
        <v>0</v>
      </c>
      <c r="AW53" s="234">
        <v>0</v>
      </c>
      <c r="AX53" s="234">
        <v>0</v>
      </c>
      <c r="AY53" s="234">
        <v>0</v>
      </c>
      <c r="AZ53" s="234">
        <v>0</v>
      </c>
      <c r="BA53" s="234">
        <v>0</v>
      </c>
      <c r="BB53" s="235">
        <v>4883</v>
      </c>
    </row>
    <row r="54" spans="1:54" ht="18" customHeight="1" x14ac:dyDescent="0.15">
      <c r="A54" s="194" t="s">
        <v>736</v>
      </c>
      <c r="B54" s="195">
        <v>2304423.9427929264</v>
      </c>
      <c r="C54" s="195">
        <v>2765966.602764349</v>
      </c>
      <c r="D54" s="226">
        <v>5.3226576405052848</v>
      </c>
      <c r="E54" s="226">
        <v>4.1172750153561619</v>
      </c>
      <c r="F54" s="196">
        <v>0.56779852245158391</v>
      </c>
      <c r="G54" s="196">
        <v>0.53556182854233125</v>
      </c>
      <c r="H54" s="195">
        <v>3030837.5878444402</v>
      </c>
      <c r="I54" s="195">
        <v>3632801.9522398761</v>
      </c>
      <c r="J54" s="196">
        <v>0.79813958625458958</v>
      </c>
      <c r="K54" s="196">
        <v>0.80464736437683826</v>
      </c>
      <c r="L54" s="196">
        <v>0.7926989260659445</v>
      </c>
      <c r="M54" s="196">
        <v>0.7442374269914257</v>
      </c>
      <c r="N54" s="196">
        <v>0.19092885824101585</v>
      </c>
      <c r="O54" s="196">
        <v>0.21925332201989972</v>
      </c>
      <c r="P54" s="196">
        <v>1.0451043995693692</v>
      </c>
      <c r="Q54" s="196">
        <v>1.0161241003298984</v>
      </c>
      <c r="R54" s="196">
        <v>1.0483442398958593</v>
      </c>
      <c r="S54" s="196">
        <v>1.0190971155719086</v>
      </c>
      <c r="T54" s="197">
        <v>448428.94914339297</v>
      </c>
      <c r="U54" s="197">
        <v>704044.55766262091</v>
      </c>
      <c r="V54" s="197">
        <v>165209769.5925926</v>
      </c>
      <c r="W54" s="197">
        <v>510039781.66666663</v>
      </c>
      <c r="X54" s="197">
        <v>5411.7324660482509</v>
      </c>
      <c r="Y54" s="197">
        <v>16707.237424447201</v>
      </c>
      <c r="Z54" s="198">
        <v>15.321987701904256</v>
      </c>
      <c r="AA54" s="198">
        <v>10.460339113106881</v>
      </c>
      <c r="AB54" s="197">
        <v>0</v>
      </c>
      <c r="AC54" s="197">
        <v>0</v>
      </c>
      <c r="AD54" s="197">
        <v>370169.51360907999</v>
      </c>
      <c r="AE54" s="197">
        <v>549770.11638858356</v>
      </c>
      <c r="AF54" s="197">
        <v>71643.40511025922</v>
      </c>
      <c r="AG54" s="197">
        <v>89772.652754940107</v>
      </c>
      <c r="AH54" s="197">
        <v>63046.646414245435</v>
      </c>
      <c r="AI54" s="197">
        <v>76560.62905602812</v>
      </c>
      <c r="AJ54" s="197">
        <v>75534.509702717711</v>
      </c>
      <c r="AK54" s="197">
        <v>254745.50319308852</v>
      </c>
      <c r="AL54" s="227">
        <v>5.0115122080878989E-2</v>
      </c>
      <c r="AM54" s="227">
        <v>9.4050552013895963E-2</v>
      </c>
      <c r="AN54" s="227">
        <v>0.10656993366462626</v>
      </c>
      <c r="AO54" s="227">
        <v>0.10584217374247898</v>
      </c>
      <c r="AP54" s="227">
        <v>0.25540463165620308</v>
      </c>
      <c r="AQ54" s="227">
        <v>0.2697415137683688</v>
      </c>
      <c r="AR54" s="227">
        <v>0</v>
      </c>
      <c r="AS54" s="227">
        <v>0</v>
      </c>
      <c r="AT54" s="227">
        <v>0</v>
      </c>
      <c r="AU54" s="227">
        <v>0</v>
      </c>
      <c r="AV54" s="227">
        <v>0</v>
      </c>
      <c r="AW54" s="227">
        <v>0</v>
      </c>
      <c r="AX54" s="227">
        <v>0</v>
      </c>
      <c r="AY54" s="227">
        <v>0</v>
      </c>
      <c r="AZ54" s="227">
        <v>0</v>
      </c>
      <c r="BA54" s="227">
        <v>0</v>
      </c>
      <c r="BB54" s="232">
        <v>30528</v>
      </c>
    </row>
    <row r="55" spans="1:54" ht="18" customHeight="1" x14ac:dyDescent="0.15">
      <c r="A55" s="199" t="s">
        <v>737</v>
      </c>
      <c r="B55" s="200">
        <v>1815618.1550906089</v>
      </c>
      <c r="C55" s="200">
        <v>2221717.5515735173</v>
      </c>
      <c r="D55" s="228">
        <v>5.0363429912972126</v>
      </c>
      <c r="E55" s="228">
        <v>3.4352574249963963</v>
      </c>
      <c r="F55" s="201">
        <v>0.5741574818826044</v>
      </c>
      <c r="G55" s="201">
        <v>0.54313212492049401</v>
      </c>
      <c r="H55" s="200">
        <v>2173744.777064254</v>
      </c>
      <c r="I55" s="200">
        <v>2712655.9895582981</v>
      </c>
      <c r="J55" s="201">
        <v>0.81063064200084967</v>
      </c>
      <c r="K55" s="201">
        <v>0.90901380815375776</v>
      </c>
      <c r="L55" s="201">
        <v>0.79126393720731314</v>
      </c>
      <c r="M55" s="201">
        <v>0.73158858987484188</v>
      </c>
      <c r="N55" s="201">
        <v>0.18924059094413676</v>
      </c>
      <c r="O55" s="201">
        <v>0.22541748118618216</v>
      </c>
      <c r="P55" s="201">
        <v>1.0331400414314031</v>
      </c>
      <c r="Q55" s="201">
        <v>0.99930931297528747</v>
      </c>
      <c r="R55" s="201">
        <v>1.0353559537067312</v>
      </c>
      <c r="S55" s="201">
        <v>1.00208584742619</v>
      </c>
      <c r="T55" s="202">
        <v>362635.16211373289</v>
      </c>
      <c r="U55" s="202">
        <v>595273.85191575112</v>
      </c>
      <c r="V55" s="202">
        <v>356144824.68181819</v>
      </c>
      <c r="W55" s="202">
        <v>1348921449.5454545</v>
      </c>
      <c r="X55" s="202">
        <v>4839.3725598344699</v>
      </c>
      <c r="Y55" s="202">
        <v>18329.435094654273</v>
      </c>
      <c r="Z55" s="203">
        <v>14.263433695030795</v>
      </c>
      <c r="AA55" s="203">
        <v>10.118989817654201</v>
      </c>
      <c r="AB55" s="202">
        <v>0</v>
      </c>
      <c r="AC55" s="202">
        <v>0</v>
      </c>
      <c r="AD55" s="202">
        <v>309714.01077286724</v>
      </c>
      <c r="AE55" s="202">
        <v>463965.94477874693</v>
      </c>
      <c r="AF55" s="202">
        <v>63026.166679619535</v>
      </c>
      <c r="AG55" s="202">
        <v>88899.972241901574</v>
      </c>
      <c r="AH55" s="202">
        <v>47101.340530794747</v>
      </c>
      <c r="AI55" s="202">
        <v>61068.95600182662</v>
      </c>
      <c r="AJ55" s="202">
        <v>44541.462879152648</v>
      </c>
      <c r="AK55" s="202">
        <v>198012.15277716093</v>
      </c>
      <c r="AL55" s="229">
        <v>5.6348512153294762E-2</v>
      </c>
      <c r="AM55" s="229">
        <v>0.18543732394315918</v>
      </c>
      <c r="AN55" s="229">
        <v>0.13077800009473578</v>
      </c>
      <c r="AO55" s="229">
        <v>0.11438653132561159</v>
      </c>
      <c r="AP55" s="229">
        <v>0.23624830760933649</v>
      </c>
      <c r="AQ55" s="229">
        <v>0.25715488163426087</v>
      </c>
      <c r="AR55" s="229">
        <v>0</v>
      </c>
      <c r="AS55" s="229">
        <v>0</v>
      </c>
      <c r="AT55" s="229">
        <v>0</v>
      </c>
      <c r="AU55" s="229">
        <v>0</v>
      </c>
      <c r="AV55" s="229">
        <v>0</v>
      </c>
      <c r="AW55" s="229">
        <v>0</v>
      </c>
      <c r="AX55" s="229">
        <v>0</v>
      </c>
      <c r="AY55" s="229">
        <v>0</v>
      </c>
      <c r="AZ55" s="229">
        <v>0</v>
      </c>
      <c r="BA55" s="229">
        <v>0</v>
      </c>
      <c r="BB55" s="231">
        <v>73593</v>
      </c>
    </row>
    <row r="56" spans="1:54" ht="18" customHeight="1" x14ac:dyDescent="0.15">
      <c r="A56" s="194" t="s">
        <v>738</v>
      </c>
      <c r="B56" s="195">
        <v>1620596.8853580819</v>
      </c>
      <c r="C56" s="195">
        <v>2135825.490433366</v>
      </c>
      <c r="D56" s="226">
        <v>4.7579195255219568</v>
      </c>
      <c r="E56" s="226">
        <v>3.5252919080289287</v>
      </c>
      <c r="F56" s="196">
        <v>0.56301053009263446</v>
      </c>
      <c r="G56" s="196">
        <v>0.52236284098926933</v>
      </c>
      <c r="H56" s="195">
        <v>1972631.3153177716</v>
      </c>
      <c r="I56" s="195">
        <v>2719094.3413406834</v>
      </c>
      <c r="J56" s="196">
        <v>0.73093951332688245</v>
      </c>
      <c r="K56" s="196">
        <v>0.74219774243382619</v>
      </c>
      <c r="L56" s="196">
        <v>0.76286163517499173</v>
      </c>
      <c r="M56" s="196">
        <v>0.68832641515986015</v>
      </c>
      <c r="N56" s="196">
        <v>0.2204517034188323</v>
      </c>
      <c r="O56" s="196">
        <v>0.25501737622442217</v>
      </c>
      <c r="P56" s="196">
        <v>1.0180052514972335</v>
      </c>
      <c r="Q56" s="196">
        <v>0.99794144993795464</v>
      </c>
      <c r="R56" s="196">
        <v>1.024933858478527</v>
      </c>
      <c r="S56" s="196">
        <v>1.0023007488234323</v>
      </c>
      <c r="T56" s="197">
        <v>369420.13805972086</v>
      </c>
      <c r="U56" s="197">
        <v>672233.87967874273</v>
      </c>
      <c r="V56" s="197">
        <v>619602948.909091</v>
      </c>
      <c r="W56" s="197">
        <v>2759859960.727273</v>
      </c>
      <c r="X56" s="197">
        <v>4342.0079034411756</v>
      </c>
      <c r="Y56" s="197">
        <v>19340.34333272175</v>
      </c>
      <c r="Z56" s="198">
        <v>12.011122230954863</v>
      </c>
      <c r="AA56" s="198">
        <v>9.5005668440015594</v>
      </c>
      <c r="AB56" s="197">
        <v>0</v>
      </c>
      <c r="AC56" s="197">
        <v>0</v>
      </c>
      <c r="AD56" s="197">
        <v>294928.78258951288</v>
      </c>
      <c r="AE56" s="197">
        <v>467615.02526617632</v>
      </c>
      <c r="AF56" s="197">
        <v>57576.997370048768</v>
      </c>
      <c r="AG56" s="197">
        <v>88566.955483515558</v>
      </c>
      <c r="AH56" s="197">
        <v>41935.954302018989</v>
      </c>
      <c r="AI56" s="197">
        <v>61112.843651898642</v>
      </c>
      <c r="AJ56" s="197">
        <v>45911.791507312511</v>
      </c>
      <c r="AK56" s="197">
        <v>213033.26836615577</v>
      </c>
      <c r="AL56" s="227">
        <v>5.0134046985292197E-2</v>
      </c>
      <c r="AM56" s="227">
        <v>0.15425116272712447</v>
      </c>
      <c r="AN56" s="227">
        <v>0.1667918451347348</v>
      </c>
      <c r="AO56" s="227">
        <v>0.15335536680505327</v>
      </c>
      <c r="AP56" s="227">
        <v>0.2692191469705898</v>
      </c>
      <c r="AQ56" s="227">
        <v>0.28592630870204772</v>
      </c>
      <c r="AR56" s="227">
        <v>0</v>
      </c>
      <c r="AS56" s="227">
        <v>0</v>
      </c>
      <c r="AT56" s="227">
        <v>0</v>
      </c>
      <c r="AU56" s="227">
        <v>0</v>
      </c>
      <c r="AV56" s="227">
        <v>0</v>
      </c>
      <c r="AW56" s="227">
        <v>0</v>
      </c>
      <c r="AX56" s="227">
        <v>0</v>
      </c>
      <c r="AY56" s="227">
        <v>0</v>
      </c>
      <c r="AZ56" s="227">
        <v>0</v>
      </c>
      <c r="BA56" s="227">
        <v>0</v>
      </c>
      <c r="BB56" s="232">
        <v>142700</v>
      </c>
    </row>
    <row r="57" spans="1:54" ht="18" customHeight="1" x14ac:dyDescent="0.15">
      <c r="A57" s="199" t="s">
        <v>739</v>
      </c>
      <c r="B57" s="200">
        <v>1465901.1015359117</v>
      </c>
      <c r="C57" s="200">
        <v>2088776.1532537187</v>
      </c>
      <c r="D57" s="228">
        <v>4.2545955699004914</v>
      </c>
      <c r="E57" s="228">
        <v>3.2993543102058394</v>
      </c>
      <c r="F57" s="201">
        <v>0.57792306267117866</v>
      </c>
      <c r="G57" s="201">
        <v>0.52697718654122849</v>
      </c>
      <c r="H57" s="200">
        <v>1723451.0982996239</v>
      </c>
      <c r="I57" s="200">
        <v>2528890.8799051354</v>
      </c>
      <c r="J57" s="201">
        <v>0.8703975052798647</v>
      </c>
      <c r="K57" s="201">
        <v>0.8322452315355654</v>
      </c>
      <c r="L57" s="201">
        <v>0.75376236197487578</v>
      </c>
      <c r="M57" s="201">
        <v>0.60683186882331874</v>
      </c>
      <c r="N57" s="201">
        <v>0.23543761942874294</v>
      </c>
      <c r="O57" s="201">
        <v>0.30887740497766325</v>
      </c>
      <c r="P57" s="201">
        <v>1.0124043187231988</v>
      </c>
      <c r="Q57" s="201">
        <v>0.99682581046594443</v>
      </c>
      <c r="R57" s="201">
        <v>1.0126706052560699</v>
      </c>
      <c r="S57" s="201">
        <v>0.99746817628854767</v>
      </c>
      <c r="T57" s="202">
        <v>358405.15244924364</v>
      </c>
      <c r="U57" s="202">
        <v>812105.45323720411</v>
      </c>
      <c r="V57" s="202">
        <v>1757219996.6666667</v>
      </c>
      <c r="W57" s="202">
        <v>8593455794.333334</v>
      </c>
      <c r="X57" s="202">
        <v>5075.565516278577</v>
      </c>
      <c r="Y57" s="202">
        <v>24821.392869487358</v>
      </c>
      <c r="Z57" s="203">
        <v>12.076134987908635</v>
      </c>
      <c r="AA57" s="203">
        <v>12.531862153199606</v>
      </c>
      <c r="AB57" s="202">
        <v>0</v>
      </c>
      <c r="AC57" s="202">
        <v>0</v>
      </c>
      <c r="AD57" s="202">
        <v>284788.21869289305</v>
      </c>
      <c r="AE57" s="202">
        <v>471618.01314490329</v>
      </c>
      <c r="AF57" s="202">
        <v>59919.910714985388</v>
      </c>
      <c r="AG57" s="202">
        <v>85856.064755303552</v>
      </c>
      <c r="AH57" s="202">
        <v>37734.32349669253</v>
      </c>
      <c r="AI57" s="202">
        <v>59076.424319544931</v>
      </c>
      <c r="AJ57" s="202">
        <v>45794.4314106616</v>
      </c>
      <c r="AK57" s="202">
        <v>245226.67868305903</v>
      </c>
      <c r="AL57" s="229">
        <v>5.0326687716272092E-2</v>
      </c>
      <c r="AM57" s="229">
        <v>0.16832287685221578</v>
      </c>
      <c r="AN57" s="229">
        <v>0.15238021466521307</v>
      </c>
      <c r="AO57" s="229">
        <v>0.19434309327569171</v>
      </c>
      <c r="AP57" s="229">
        <v>0.26122957468692787</v>
      </c>
      <c r="AQ57" s="229">
        <v>0.27983380280336656</v>
      </c>
      <c r="AR57" s="229">
        <v>0</v>
      </c>
      <c r="AS57" s="229">
        <v>0</v>
      </c>
      <c r="AT57" s="229">
        <v>0</v>
      </c>
      <c r="AU57" s="229">
        <v>0</v>
      </c>
      <c r="AV57" s="229">
        <v>0</v>
      </c>
      <c r="AW57" s="229">
        <v>0</v>
      </c>
      <c r="AX57" s="229">
        <v>0</v>
      </c>
      <c r="AY57" s="229">
        <v>0</v>
      </c>
      <c r="AZ57" s="229">
        <v>0</v>
      </c>
      <c r="BA57" s="229">
        <v>0</v>
      </c>
      <c r="BB57" s="231">
        <v>346212</v>
      </c>
    </row>
    <row r="58" spans="1:54" ht="18" customHeight="1" thickBot="1" x14ac:dyDescent="0.2">
      <c r="A58" s="194" t="s">
        <v>740</v>
      </c>
      <c r="B58" s="195" t="s">
        <v>713</v>
      </c>
      <c r="C58" s="195" t="s">
        <v>713</v>
      </c>
      <c r="D58" s="226" t="s">
        <v>713</v>
      </c>
      <c r="E58" s="226" t="s">
        <v>713</v>
      </c>
      <c r="F58" s="196" t="s">
        <v>713</v>
      </c>
      <c r="G58" s="196" t="s">
        <v>713</v>
      </c>
      <c r="H58" s="195" t="s">
        <v>713</v>
      </c>
      <c r="I58" s="195" t="s">
        <v>713</v>
      </c>
      <c r="J58" s="196" t="s">
        <v>713</v>
      </c>
      <c r="K58" s="196" t="s">
        <v>713</v>
      </c>
      <c r="L58" s="196" t="s">
        <v>713</v>
      </c>
      <c r="M58" s="196" t="s">
        <v>713</v>
      </c>
      <c r="N58" s="196" t="s">
        <v>713</v>
      </c>
      <c r="O58" s="196" t="s">
        <v>713</v>
      </c>
      <c r="P58" s="196" t="s">
        <v>713</v>
      </c>
      <c r="Q58" s="196" t="s">
        <v>713</v>
      </c>
      <c r="R58" s="196" t="s">
        <v>713</v>
      </c>
      <c r="S58" s="196" t="s">
        <v>713</v>
      </c>
      <c r="T58" s="197" t="s">
        <v>713</v>
      </c>
      <c r="U58" s="197" t="s">
        <v>713</v>
      </c>
      <c r="V58" s="197" t="s">
        <v>713</v>
      </c>
      <c r="W58" s="197" t="s">
        <v>713</v>
      </c>
      <c r="X58" s="197" t="s">
        <v>713</v>
      </c>
      <c r="Y58" s="197" t="s">
        <v>713</v>
      </c>
      <c r="Z58" s="198" t="s">
        <v>713</v>
      </c>
      <c r="AA58" s="198" t="s">
        <v>713</v>
      </c>
      <c r="AB58" s="197" t="s">
        <v>713</v>
      </c>
      <c r="AC58" s="197" t="s">
        <v>713</v>
      </c>
      <c r="AD58" s="197" t="s">
        <v>713</v>
      </c>
      <c r="AE58" s="197" t="s">
        <v>713</v>
      </c>
      <c r="AF58" s="197" t="s">
        <v>713</v>
      </c>
      <c r="AG58" s="197" t="s">
        <v>713</v>
      </c>
      <c r="AH58" s="197" t="s">
        <v>713</v>
      </c>
      <c r="AI58" s="197" t="s">
        <v>713</v>
      </c>
      <c r="AJ58" s="197" t="s">
        <v>713</v>
      </c>
      <c r="AK58" s="197" t="s">
        <v>713</v>
      </c>
      <c r="AL58" s="227" t="s">
        <v>713</v>
      </c>
      <c r="AM58" s="227" t="s">
        <v>713</v>
      </c>
      <c r="AN58" s="227" t="s">
        <v>713</v>
      </c>
      <c r="AO58" s="227" t="s">
        <v>713</v>
      </c>
      <c r="AP58" s="227" t="s">
        <v>713</v>
      </c>
      <c r="AQ58" s="227" t="s">
        <v>713</v>
      </c>
      <c r="AR58" s="227" t="s">
        <v>713</v>
      </c>
      <c r="AS58" s="227" t="s">
        <v>713</v>
      </c>
      <c r="AT58" s="227" t="s">
        <v>713</v>
      </c>
      <c r="AU58" s="227" t="s">
        <v>713</v>
      </c>
      <c r="AV58" s="227" t="s">
        <v>713</v>
      </c>
      <c r="AW58" s="227" t="s">
        <v>713</v>
      </c>
      <c r="AX58" s="227" t="s">
        <v>713</v>
      </c>
      <c r="AY58" s="227" t="s">
        <v>713</v>
      </c>
      <c r="AZ58" s="227" t="s">
        <v>713</v>
      </c>
      <c r="BA58" s="227" t="s">
        <v>713</v>
      </c>
      <c r="BB58" s="232">
        <v>0</v>
      </c>
    </row>
    <row r="59" spans="1:54" ht="18" customHeight="1" thickTop="1" x14ac:dyDescent="0.15">
      <c r="A59" s="207" t="s">
        <v>741</v>
      </c>
      <c r="B59" s="208">
        <v>4700836.1021057079</v>
      </c>
      <c r="C59" s="208">
        <v>5624196.5762766562</v>
      </c>
      <c r="D59" s="233">
        <v>4.5188474356050214</v>
      </c>
      <c r="E59" s="233">
        <v>4.0114754365394329</v>
      </c>
      <c r="F59" s="209">
        <v>0.59243128601556849</v>
      </c>
      <c r="G59" s="209">
        <v>0.56051328229521946</v>
      </c>
      <c r="H59" s="208">
        <v>7021542.3064959534</v>
      </c>
      <c r="I59" s="208">
        <v>8494123.8483192641</v>
      </c>
      <c r="J59" s="209">
        <v>1.2837633108789108</v>
      </c>
      <c r="K59" s="209">
        <v>1.046956001518708</v>
      </c>
      <c r="L59" s="209">
        <v>0.70423874388408514</v>
      </c>
      <c r="M59" s="209">
        <v>0.64705572346487328</v>
      </c>
      <c r="N59" s="209">
        <v>0.31269506750435699</v>
      </c>
      <c r="O59" s="209">
        <v>0.36143990303515566</v>
      </c>
      <c r="P59" s="209">
        <v>1.0246993629179912</v>
      </c>
      <c r="Q59" s="209">
        <v>1.0130873043462481</v>
      </c>
      <c r="R59" s="209">
        <v>1.0664922804345942</v>
      </c>
      <c r="S59" s="209">
        <v>1.0264980445647374</v>
      </c>
      <c r="T59" s="210">
        <v>1017629.1616070343</v>
      </c>
      <c r="U59" s="210">
        <v>1530113.393390293</v>
      </c>
      <c r="V59" s="210">
        <v>-38507452.333333328</v>
      </c>
      <c r="W59" s="210">
        <v>90928341.86666666</v>
      </c>
      <c r="X59" s="210">
        <v>-7650.385888928623</v>
      </c>
      <c r="Y59" s="210">
        <v>18064.994211997193</v>
      </c>
      <c r="Z59" s="211">
        <v>23.141608998287822</v>
      </c>
      <c r="AA59" s="211">
        <v>21.782083012076303</v>
      </c>
      <c r="AB59" s="210">
        <v>0</v>
      </c>
      <c r="AC59" s="210">
        <v>0</v>
      </c>
      <c r="AD59" s="210">
        <v>772077.43431074393</v>
      </c>
      <c r="AE59" s="210">
        <v>1053861.2214154899</v>
      </c>
      <c r="AF59" s="210">
        <v>167841.97486651305</v>
      </c>
      <c r="AG59" s="210">
        <v>197237.63628437984</v>
      </c>
      <c r="AH59" s="210">
        <v>146280.12292767904</v>
      </c>
      <c r="AI59" s="210">
        <v>181679.52061661088</v>
      </c>
      <c r="AJ59" s="210">
        <v>166885.41938736511</v>
      </c>
      <c r="AK59" s="210">
        <v>465942.07895250892</v>
      </c>
      <c r="AL59" s="234">
        <v>5.0551501367823354E-2</v>
      </c>
      <c r="AM59" s="234">
        <v>8.7369055766482587E-2</v>
      </c>
      <c r="AN59" s="234">
        <v>0.38564856107703049</v>
      </c>
      <c r="AO59" s="234">
        <v>0.35760609245433245</v>
      </c>
      <c r="AP59" s="234">
        <v>0.19452506696726019</v>
      </c>
      <c r="AQ59" s="234">
        <v>0.24252668011276493</v>
      </c>
      <c r="AR59" s="234">
        <v>0</v>
      </c>
      <c r="AS59" s="234">
        <v>0</v>
      </c>
      <c r="AT59" s="234">
        <v>0</v>
      </c>
      <c r="AU59" s="234">
        <v>0</v>
      </c>
      <c r="AV59" s="234">
        <v>0</v>
      </c>
      <c r="AW59" s="234">
        <v>0</v>
      </c>
      <c r="AX59" s="234">
        <v>0</v>
      </c>
      <c r="AY59" s="234">
        <v>0</v>
      </c>
      <c r="AZ59" s="234">
        <v>0</v>
      </c>
      <c r="BA59" s="234">
        <v>0</v>
      </c>
      <c r="BB59" s="235">
        <v>5033</v>
      </c>
    </row>
    <row r="60" spans="1:54" ht="18" customHeight="1" x14ac:dyDescent="0.15">
      <c r="A60" s="194" t="s">
        <v>742</v>
      </c>
      <c r="B60" s="195">
        <v>2065034.3341606932</v>
      </c>
      <c r="C60" s="195">
        <v>2627225.225071562</v>
      </c>
      <c r="D60" s="226">
        <v>4.1324656738382188</v>
      </c>
      <c r="E60" s="226">
        <v>3.3222096752039305</v>
      </c>
      <c r="F60" s="196">
        <v>0.61276233794802681</v>
      </c>
      <c r="G60" s="196">
        <v>0.56834640508174017</v>
      </c>
      <c r="H60" s="195">
        <v>2629834.6618951592</v>
      </c>
      <c r="I60" s="195">
        <v>3425686.5653510317</v>
      </c>
      <c r="J60" s="196">
        <v>0.91562576394056094</v>
      </c>
      <c r="K60" s="196">
        <v>0.85887360192975115</v>
      </c>
      <c r="L60" s="196">
        <v>0.62500276333994698</v>
      </c>
      <c r="M60" s="196">
        <v>0.56137968418453521</v>
      </c>
      <c r="N60" s="196">
        <v>0.38224130942102941</v>
      </c>
      <c r="O60" s="196">
        <v>0.41879115951308349</v>
      </c>
      <c r="P60" s="196">
        <v>1.0062777424424139</v>
      </c>
      <c r="Q60" s="196">
        <v>0.99673369786374033</v>
      </c>
      <c r="R60" s="196">
        <v>1.0180253706691111</v>
      </c>
      <c r="S60" s="196">
        <v>1.0035792933274545</v>
      </c>
      <c r="T60" s="197">
        <v>692080.13150018454</v>
      </c>
      <c r="U60" s="197">
        <v>1081585.950379984</v>
      </c>
      <c r="V60" s="197">
        <v>26533117.120000001</v>
      </c>
      <c r="W60" s="197">
        <v>512464461.39999998</v>
      </c>
      <c r="X60" s="197">
        <v>1023.8438105822065</v>
      </c>
      <c r="Y60" s="197">
        <v>19774.667430697042</v>
      </c>
      <c r="Z60" s="198">
        <v>28.443725694953095</v>
      </c>
      <c r="AA60" s="198">
        <v>17.151400843509258</v>
      </c>
      <c r="AB60" s="197">
        <v>0</v>
      </c>
      <c r="AC60" s="197">
        <v>0</v>
      </c>
      <c r="AD60" s="197">
        <v>408360.02224507352</v>
      </c>
      <c r="AE60" s="197">
        <v>628584.40055023378</v>
      </c>
      <c r="AF60" s="197">
        <v>85737.52000806469</v>
      </c>
      <c r="AG60" s="197">
        <v>109639.9259067747</v>
      </c>
      <c r="AH60" s="197">
        <v>56590.472612893842</v>
      </c>
      <c r="AI60" s="197">
        <v>77473.999859866613</v>
      </c>
      <c r="AJ60" s="197">
        <v>74667.106295350575</v>
      </c>
      <c r="AK60" s="197">
        <v>322612.10296094243</v>
      </c>
      <c r="AL60" s="227">
        <v>5.7701632833098218E-2</v>
      </c>
      <c r="AM60" s="227">
        <v>0.11284822644864066</v>
      </c>
      <c r="AN60" s="227">
        <v>0.25299045829674921</v>
      </c>
      <c r="AO60" s="227">
        <v>0.22109587503000483</v>
      </c>
      <c r="AP60" s="227">
        <v>0.21375453115245202</v>
      </c>
      <c r="AQ60" s="227">
        <v>0.25375843061138309</v>
      </c>
      <c r="AR60" s="227">
        <v>0</v>
      </c>
      <c r="AS60" s="227">
        <v>0</v>
      </c>
      <c r="AT60" s="227">
        <v>0</v>
      </c>
      <c r="AU60" s="227">
        <v>0</v>
      </c>
      <c r="AV60" s="227">
        <v>0</v>
      </c>
      <c r="AW60" s="227">
        <v>0</v>
      </c>
      <c r="AX60" s="227">
        <v>0</v>
      </c>
      <c r="AY60" s="227">
        <v>0</v>
      </c>
      <c r="AZ60" s="227">
        <v>0</v>
      </c>
      <c r="BA60" s="227">
        <v>0</v>
      </c>
      <c r="BB60" s="232">
        <v>25915</v>
      </c>
    </row>
    <row r="61" spans="1:54" ht="18" customHeight="1" x14ac:dyDescent="0.15">
      <c r="A61" s="199" t="s">
        <v>743</v>
      </c>
      <c r="B61" s="200">
        <v>1249594.2217247284</v>
      </c>
      <c r="C61" s="200">
        <v>1651624.6010117591</v>
      </c>
      <c r="D61" s="228">
        <v>3.1979326627585638</v>
      </c>
      <c r="E61" s="228">
        <v>2.5586666888540881</v>
      </c>
      <c r="F61" s="201">
        <v>0.62047994259909511</v>
      </c>
      <c r="G61" s="201">
        <v>0.56221253972116725</v>
      </c>
      <c r="H61" s="200">
        <v>1564822.3729677189</v>
      </c>
      <c r="I61" s="200">
        <v>2098211.7909818431</v>
      </c>
      <c r="J61" s="201">
        <v>0.96442922356000338</v>
      </c>
      <c r="K61" s="201">
        <v>0.89595725524984349</v>
      </c>
      <c r="L61" s="201">
        <v>0.57796530327893758</v>
      </c>
      <c r="M61" s="201">
        <v>0.50758714079251488</v>
      </c>
      <c r="N61" s="201">
        <v>0.41946957878487567</v>
      </c>
      <c r="O61" s="201">
        <v>0.4387008815275239</v>
      </c>
      <c r="P61" s="201">
        <v>0.97090145491956292</v>
      </c>
      <c r="Q61" s="201">
        <v>0.97591497835256591</v>
      </c>
      <c r="R61" s="201">
        <v>0.98504089576887666</v>
      </c>
      <c r="S61" s="201">
        <v>0.97682331874917216</v>
      </c>
      <c r="T61" s="202">
        <v>505284.61356297316</v>
      </c>
      <c r="U61" s="202">
        <v>794077.57236273831</v>
      </c>
      <c r="V61" s="202">
        <v>849553909.79999995</v>
      </c>
      <c r="W61" s="202">
        <v>1585477897.7333333</v>
      </c>
      <c r="X61" s="202">
        <v>13027.450366953626</v>
      </c>
      <c r="Y61" s="202">
        <v>24312.447253035967</v>
      </c>
      <c r="Z61" s="203">
        <v>68.042774988629489</v>
      </c>
      <c r="AA61" s="203">
        <v>19.421678469047464</v>
      </c>
      <c r="AB61" s="202">
        <v>0</v>
      </c>
      <c r="AC61" s="202">
        <v>0</v>
      </c>
      <c r="AD61" s="202">
        <v>315766.62610724941</v>
      </c>
      <c r="AE61" s="202">
        <v>502804.16300836951</v>
      </c>
      <c r="AF61" s="202">
        <v>63484.453306581578</v>
      </c>
      <c r="AG61" s="202">
        <v>84932.465159533152</v>
      </c>
      <c r="AH61" s="202">
        <v>31597.471002254966</v>
      </c>
      <c r="AI61" s="202">
        <v>45730.089134939648</v>
      </c>
      <c r="AJ61" s="202">
        <v>53741.210600154664</v>
      </c>
      <c r="AK61" s="202">
        <v>262004.47944620874</v>
      </c>
      <c r="AL61" s="229">
        <v>4.3595851810497452E-2</v>
      </c>
      <c r="AM61" s="229">
        <v>0.12118060199038967</v>
      </c>
      <c r="AN61" s="229">
        <v>0.31697739818524595</v>
      </c>
      <c r="AO61" s="229">
        <v>0.26758732133265867</v>
      </c>
      <c r="AP61" s="229">
        <v>0.25871616781586376</v>
      </c>
      <c r="AQ61" s="229">
        <v>0.28365342434470742</v>
      </c>
      <c r="AR61" s="229">
        <v>0</v>
      </c>
      <c r="AS61" s="229">
        <v>0</v>
      </c>
      <c r="AT61" s="229">
        <v>0</v>
      </c>
      <c r="AU61" s="229">
        <v>0</v>
      </c>
      <c r="AV61" s="229">
        <v>0</v>
      </c>
      <c r="AW61" s="229">
        <v>0</v>
      </c>
      <c r="AX61" s="229">
        <v>0</v>
      </c>
      <c r="AY61" s="229">
        <v>0</v>
      </c>
      <c r="AZ61" s="229">
        <v>0</v>
      </c>
      <c r="BA61" s="229">
        <v>0</v>
      </c>
      <c r="BB61" s="231">
        <v>65213</v>
      </c>
    </row>
    <row r="62" spans="1:54" ht="18" customHeight="1" x14ac:dyDescent="0.15">
      <c r="A62" s="194" t="s">
        <v>744</v>
      </c>
      <c r="B62" s="195">
        <v>1066812.4087430362</v>
      </c>
      <c r="C62" s="195">
        <v>1684405.701471166</v>
      </c>
      <c r="D62" s="226">
        <v>3.0584860725847349</v>
      </c>
      <c r="E62" s="226">
        <v>2.7280642902753818</v>
      </c>
      <c r="F62" s="196">
        <v>0.62839771483169171</v>
      </c>
      <c r="G62" s="196">
        <v>0.50783883474017089</v>
      </c>
      <c r="H62" s="195">
        <v>1228949.4768591071</v>
      </c>
      <c r="I62" s="195">
        <v>1895393.4660910575</v>
      </c>
      <c r="J62" s="196">
        <v>0.92430530616477857</v>
      </c>
      <c r="K62" s="196">
        <v>0.97419682714736089</v>
      </c>
      <c r="L62" s="196">
        <v>0.62022620273309026</v>
      </c>
      <c r="M62" s="196">
        <v>0.49810936877670275</v>
      </c>
      <c r="N62" s="196">
        <v>0.36316991853967467</v>
      </c>
      <c r="O62" s="196">
        <v>0.35379604681600801</v>
      </c>
      <c r="P62" s="196">
        <v>1.0241424346358181</v>
      </c>
      <c r="Q62" s="196">
        <v>0.99821671472624651</v>
      </c>
      <c r="R62" s="196">
        <v>1.0335822035116271</v>
      </c>
      <c r="S62" s="196">
        <v>1.0059847788285849</v>
      </c>
      <c r="T62" s="197">
        <v>398929.9754070944</v>
      </c>
      <c r="U62" s="197">
        <v>837841.25146397913</v>
      </c>
      <c r="V62" s="197">
        <v>-395052914.75</v>
      </c>
      <c r="W62" s="197">
        <v>817476698.5</v>
      </c>
      <c r="X62" s="197">
        <v>-3011.3839057372516</v>
      </c>
      <c r="Y62" s="197">
        <v>6231.4087082131155</v>
      </c>
      <c r="Z62" s="198">
        <v>54.611989035288602</v>
      </c>
      <c r="AA62" s="198">
        <v>18.370060611106879</v>
      </c>
      <c r="AB62" s="197">
        <v>0</v>
      </c>
      <c r="AC62" s="197">
        <v>0</v>
      </c>
      <c r="AD62" s="197">
        <v>296157.38233698159</v>
      </c>
      <c r="AE62" s="197">
        <v>493152.60331487813</v>
      </c>
      <c r="AF62" s="197">
        <v>62585.818656404001</v>
      </c>
      <c r="AG62" s="197">
        <v>79759.453427442757</v>
      </c>
      <c r="AH62" s="197">
        <v>26932.933684966254</v>
      </c>
      <c r="AI62" s="197">
        <v>46096.556189323703</v>
      </c>
      <c r="AJ62" s="197">
        <v>38215.355868721708</v>
      </c>
      <c r="AK62" s="197">
        <v>252238.34854882967</v>
      </c>
      <c r="AL62" s="227">
        <v>3.9991100453317018E-2</v>
      </c>
      <c r="AM62" s="227">
        <v>0.10808503966355232</v>
      </c>
      <c r="AN62" s="227">
        <v>0.24857099337293689</v>
      </c>
      <c r="AO62" s="227">
        <v>0.19088477298952483</v>
      </c>
      <c r="AP62" s="227">
        <v>0.27048187373759569</v>
      </c>
      <c r="AQ62" s="227">
        <v>0.2865139200895106</v>
      </c>
      <c r="AR62" s="227">
        <v>0</v>
      </c>
      <c r="AS62" s="227">
        <v>0</v>
      </c>
      <c r="AT62" s="227">
        <v>0</v>
      </c>
      <c r="AU62" s="227">
        <v>0</v>
      </c>
      <c r="AV62" s="227">
        <v>0</v>
      </c>
      <c r="AW62" s="227">
        <v>0</v>
      </c>
      <c r="AX62" s="227">
        <v>0</v>
      </c>
      <c r="AY62" s="227">
        <v>0</v>
      </c>
      <c r="AZ62" s="227">
        <v>0</v>
      </c>
      <c r="BA62" s="227">
        <v>0</v>
      </c>
      <c r="BB62" s="232">
        <v>131186</v>
      </c>
    </row>
    <row r="63" spans="1:54" ht="18" customHeight="1" x14ac:dyDescent="0.15">
      <c r="A63" s="199" t="s">
        <v>745</v>
      </c>
      <c r="B63" s="200">
        <v>1473431.5455910151</v>
      </c>
      <c r="C63" s="200">
        <v>2306143.6373620033</v>
      </c>
      <c r="D63" s="228">
        <v>4.1183073781586419</v>
      </c>
      <c r="E63" s="228">
        <v>3.5762263354265271</v>
      </c>
      <c r="F63" s="201">
        <v>0.65701631679982297</v>
      </c>
      <c r="G63" s="201">
        <v>0.55317388219055397</v>
      </c>
      <c r="H63" s="200">
        <v>2014099.2238706884</v>
      </c>
      <c r="I63" s="200">
        <v>2949476.6535078138</v>
      </c>
      <c r="J63" s="201">
        <v>0.76620019508065129</v>
      </c>
      <c r="K63" s="201">
        <v>0.75653838256388206</v>
      </c>
      <c r="L63" s="201">
        <v>0.71466456326171734</v>
      </c>
      <c r="M63" s="201">
        <v>0.58168802388217156</v>
      </c>
      <c r="N63" s="201">
        <v>0.2366172490671086</v>
      </c>
      <c r="O63" s="201">
        <v>0.28470697293171332</v>
      </c>
      <c r="P63" s="201">
        <v>1.0357773541475495</v>
      </c>
      <c r="Q63" s="201">
        <v>0.99872542159264455</v>
      </c>
      <c r="R63" s="201">
        <v>1.0392419961056263</v>
      </c>
      <c r="S63" s="201">
        <v>1.0000659640040779</v>
      </c>
      <c r="T63" s="202">
        <v>398816.16479159525</v>
      </c>
      <c r="U63" s="202">
        <v>956050.64660731878</v>
      </c>
      <c r="V63" s="202">
        <v>1679734263.3333335</v>
      </c>
      <c r="W63" s="202">
        <v>6499119391.666666</v>
      </c>
      <c r="X63" s="202">
        <v>6095.5345444076711</v>
      </c>
      <c r="Y63" s="202">
        <v>23584.448817230834</v>
      </c>
      <c r="Z63" s="203">
        <v>18.228687808802096</v>
      </c>
      <c r="AA63" s="203">
        <v>12.457151988329269</v>
      </c>
      <c r="AB63" s="202">
        <v>0</v>
      </c>
      <c r="AC63" s="202">
        <v>0</v>
      </c>
      <c r="AD63" s="202">
        <v>307838.26096274087</v>
      </c>
      <c r="AE63" s="202">
        <v>483779.24364101008</v>
      </c>
      <c r="AF63" s="202">
        <v>62860.852165042837</v>
      </c>
      <c r="AG63" s="202">
        <v>85883.560409895552</v>
      </c>
      <c r="AH63" s="202">
        <v>41132.694586566984</v>
      </c>
      <c r="AI63" s="202">
        <v>67546.671724364074</v>
      </c>
      <c r="AJ63" s="202">
        <v>34504.273518141868</v>
      </c>
      <c r="AK63" s="202">
        <v>234992.79151287119</v>
      </c>
      <c r="AL63" s="229">
        <v>5.842294819980836E-2</v>
      </c>
      <c r="AM63" s="229">
        <v>0.18053855888541737</v>
      </c>
      <c r="AN63" s="229">
        <v>8.2208669153672045E-2</v>
      </c>
      <c r="AO63" s="229">
        <v>0.10987445233400195</v>
      </c>
      <c r="AP63" s="229">
        <v>0.25278975422976713</v>
      </c>
      <c r="AQ63" s="229">
        <v>0.2923770575482888</v>
      </c>
      <c r="AR63" s="229">
        <v>0</v>
      </c>
      <c r="AS63" s="229">
        <v>0</v>
      </c>
      <c r="AT63" s="229">
        <v>0</v>
      </c>
      <c r="AU63" s="229">
        <v>0</v>
      </c>
      <c r="AV63" s="229">
        <v>0</v>
      </c>
      <c r="AW63" s="229">
        <v>0</v>
      </c>
      <c r="AX63" s="229">
        <v>0</v>
      </c>
      <c r="AY63" s="229">
        <v>0</v>
      </c>
      <c r="AZ63" s="229">
        <v>0</v>
      </c>
      <c r="BA63" s="229">
        <v>0</v>
      </c>
      <c r="BB63" s="231">
        <v>275568</v>
      </c>
    </row>
    <row r="64" spans="1:54" ht="18" customHeight="1" thickBot="1" x14ac:dyDescent="0.2">
      <c r="A64" s="194" t="s">
        <v>746</v>
      </c>
      <c r="B64" s="195" t="s">
        <v>713</v>
      </c>
      <c r="C64" s="195" t="s">
        <v>713</v>
      </c>
      <c r="D64" s="226" t="s">
        <v>713</v>
      </c>
      <c r="E64" s="226" t="s">
        <v>713</v>
      </c>
      <c r="F64" s="196" t="s">
        <v>713</v>
      </c>
      <c r="G64" s="196" t="s">
        <v>713</v>
      </c>
      <c r="H64" s="195" t="s">
        <v>713</v>
      </c>
      <c r="I64" s="195" t="s">
        <v>713</v>
      </c>
      <c r="J64" s="196" t="s">
        <v>713</v>
      </c>
      <c r="K64" s="196" t="s">
        <v>713</v>
      </c>
      <c r="L64" s="196" t="s">
        <v>713</v>
      </c>
      <c r="M64" s="196" t="s">
        <v>713</v>
      </c>
      <c r="N64" s="196" t="s">
        <v>713</v>
      </c>
      <c r="O64" s="196" t="s">
        <v>713</v>
      </c>
      <c r="P64" s="196" t="s">
        <v>713</v>
      </c>
      <c r="Q64" s="196" t="s">
        <v>713</v>
      </c>
      <c r="R64" s="196" t="s">
        <v>713</v>
      </c>
      <c r="S64" s="196" t="s">
        <v>713</v>
      </c>
      <c r="T64" s="197" t="s">
        <v>713</v>
      </c>
      <c r="U64" s="197" t="s">
        <v>713</v>
      </c>
      <c r="V64" s="197" t="s">
        <v>713</v>
      </c>
      <c r="W64" s="197" t="s">
        <v>713</v>
      </c>
      <c r="X64" s="197" t="s">
        <v>713</v>
      </c>
      <c r="Y64" s="197" t="s">
        <v>713</v>
      </c>
      <c r="Z64" s="198" t="s">
        <v>713</v>
      </c>
      <c r="AA64" s="198" t="s">
        <v>713</v>
      </c>
      <c r="AB64" s="197" t="s">
        <v>713</v>
      </c>
      <c r="AC64" s="197" t="s">
        <v>713</v>
      </c>
      <c r="AD64" s="197" t="s">
        <v>713</v>
      </c>
      <c r="AE64" s="197" t="s">
        <v>713</v>
      </c>
      <c r="AF64" s="197" t="s">
        <v>713</v>
      </c>
      <c r="AG64" s="197" t="s">
        <v>713</v>
      </c>
      <c r="AH64" s="197" t="s">
        <v>713</v>
      </c>
      <c r="AI64" s="197" t="s">
        <v>713</v>
      </c>
      <c r="AJ64" s="197" t="s">
        <v>713</v>
      </c>
      <c r="AK64" s="197" t="s">
        <v>713</v>
      </c>
      <c r="AL64" s="227" t="s">
        <v>713</v>
      </c>
      <c r="AM64" s="227" t="s">
        <v>713</v>
      </c>
      <c r="AN64" s="227" t="s">
        <v>713</v>
      </c>
      <c r="AO64" s="227" t="s">
        <v>713</v>
      </c>
      <c r="AP64" s="227" t="s">
        <v>713</v>
      </c>
      <c r="AQ64" s="227" t="s">
        <v>713</v>
      </c>
      <c r="AR64" s="227" t="s">
        <v>713</v>
      </c>
      <c r="AS64" s="227" t="s">
        <v>713</v>
      </c>
      <c r="AT64" s="227" t="s">
        <v>713</v>
      </c>
      <c r="AU64" s="227" t="s">
        <v>713</v>
      </c>
      <c r="AV64" s="227" t="s">
        <v>713</v>
      </c>
      <c r="AW64" s="227" t="s">
        <v>713</v>
      </c>
      <c r="AX64" s="227" t="s">
        <v>713</v>
      </c>
      <c r="AY64" s="227" t="s">
        <v>713</v>
      </c>
      <c r="AZ64" s="227" t="s">
        <v>713</v>
      </c>
      <c r="BA64" s="227" t="s">
        <v>713</v>
      </c>
      <c r="BB64" s="232">
        <v>0</v>
      </c>
    </row>
    <row r="65" spans="1:54" ht="18" customHeight="1" thickTop="1" x14ac:dyDescent="0.15">
      <c r="A65" s="207" t="s">
        <v>747</v>
      </c>
      <c r="B65" s="208">
        <v>7615428.5349558676</v>
      </c>
      <c r="C65" s="208">
        <v>8678934.0572814625</v>
      </c>
      <c r="D65" s="233">
        <v>5.3688055291017696</v>
      </c>
      <c r="E65" s="233">
        <v>4.7205648151474566</v>
      </c>
      <c r="F65" s="209">
        <v>0.55924766725794239</v>
      </c>
      <c r="G65" s="209">
        <v>0.54894663195002791</v>
      </c>
      <c r="H65" s="208">
        <v>13863984.548248261</v>
      </c>
      <c r="I65" s="208">
        <v>15658392.920168132</v>
      </c>
      <c r="J65" s="209">
        <v>0.79935058593683395</v>
      </c>
      <c r="K65" s="209">
        <v>0.75559451960999013</v>
      </c>
      <c r="L65" s="209">
        <v>0.70613587575805459</v>
      </c>
      <c r="M65" s="209">
        <v>0.66635930328117032</v>
      </c>
      <c r="N65" s="209">
        <v>0.30494160013816596</v>
      </c>
      <c r="O65" s="209">
        <v>0.3453765604696955</v>
      </c>
      <c r="P65" s="209">
        <v>1.0774692337275129</v>
      </c>
      <c r="Q65" s="209">
        <v>1.0452673000401262</v>
      </c>
      <c r="R65" s="209">
        <v>1.0933408722921818</v>
      </c>
      <c r="S65" s="209">
        <v>1.0571528638645218</v>
      </c>
      <c r="T65" s="210">
        <v>2304508.4157917262</v>
      </c>
      <c r="U65" s="210">
        <v>3009902.9737304575</v>
      </c>
      <c r="V65" s="210">
        <v>-63208101.899999999</v>
      </c>
      <c r="W65" s="210">
        <v>107950485.3</v>
      </c>
      <c r="X65" s="210">
        <v>-18054.299314481577</v>
      </c>
      <c r="Y65" s="210">
        <v>30834.186032562127</v>
      </c>
      <c r="Z65" s="211">
        <v>15.416913554704465</v>
      </c>
      <c r="AA65" s="211">
        <v>14.373332534210807</v>
      </c>
      <c r="AB65" s="210">
        <v>0</v>
      </c>
      <c r="AC65" s="210">
        <v>0</v>
      </c>
      <c r="AD65" s="210">
        <v>1272339.1702450693</v>
      </c>
      <c r="AE65" s="210">
        <v>1517004.2798446738</v>
      </c>
      <c r="AF65" s="210">
        <v>227232.95311017326</v>
      </c>
      <c r="AG65" s="210">
        <v>292748.24110439484</v>
      </c>
      <c r="AH65" s="210">
        <v>313173.61268590239</v>
      </c>
      <c r="AI65" s="210">
        <v>360438.28258528124</v>
      </c>
      <c r="AJ65" s="210">
        <v>284731.36136206955</v>
      </c>
      <c r="AK65" s="210">
        <v>532080.52629042638</v>
      </c>
      <c r="AL65" s="234">
        <v>5.1943520756415278E-2</v>
      </c>
      <c r="AM65" s="234">
        <v>0.10147620681423627</v>
      </c>
      <c r="AN65" s="234">
        <v>0.3427951812186279</v>
      </c>
      <c r="AO65" s="234">
        <v>0.34167863705300228</v>
      </c>
      <c r="AP65" s="234">
        <v>0.21731906724968264</v>
      </c>
      <c r="AQ65" s="234">
        <v>0.24446039492677649</v>
      </c>
      <c r="AR65" s="234">
        <v>0</v>
      </c>
      <c r="AS65" s="234">
        <v>0</v>
      </c>
      <c r="AT65" s="234">
        <v>0</v>
      </c>
      <c r="AU65" s="234">
        <v>0</v>
      </c>
      <c r="AV65" s="234">
        <v>0</v>
      </c>
      <c r="AW65" s="234">
        <v>0</v>
      </c>
      <c r="AX65" s="234">
        <v>0</v>
      </c>
      <c r="AY65" s="234">
        <v>0</v>
      </c>
      <c r="AZ65" s="234">
        <v>0</v>
      </c>
      <c r="BA65" s="234">
        <v>0</v>
      </c>
      <c r="BB65" s="235">
        <v>3501</v>
      </c>
    </row>
    <row r="66" spans="1:54" ht="18" customHeight="1" x14ac:dyDescent="0.15">
      <c r="A66" s="194" t="s">
        <v>748</v>
      </c>
      <c r="B66" s="195">
        <v>3335325.5329720676</v>
      </c>
      <c r="C66" s="195">
        <v>4023849.0429142243</v>
      </c>
      <c r="D66" s="226">
        <v>5.0786698355117021</v>
      </c>
      <c r="E66" s="226">
        <v>4.2695638847276385</v>
      </c>
      <c r="F66" s="196">
        <v>0.58779316606367304</v>
      </c>
      <c r="G66" s="196">
        <v>0.54596284170728238</v>
      </c>
      <c r="H66" s="195">
        <v>5927407.4929172266</v>
      </c>
      <c r="I66" s="195">
        <v>6865656.1350865643</v>
      </c>
      <c r="J66" s="196">
        <v>0.4571338639717728</v>
      </c>
      <c r="K66" s="196">
        <v>0.50706859293344353</v>
      </c>
      <c r="L66" s="196">
        <v>0.72605741515380129</v>
      </c>
      <c r="M66" s="196">
        <v>0.64981221325872673</v>
      </c>
      <c r="N66" s="196">
        <v>0.27796755083146041</v>
      </c>
      <c r="O66" s="196">
        <v>0.32877448864874992</v>
      </c>
      <c r="P66" s="196">
        <v>1.082723619766689</v>
      </c>
      <c r="Q66" s="196">
        <v>1.051559602540213</v>
      </c>
      <c r="R66" s="196">
        <v>1.0957717491724819</v>
      </c>
      <c r="S66" s="196">
        <v>1.0606429488631353</v>
      </c>
      <c r="T66" s="197">
        <v>765879.90626980399</v>
      </c>
      <c r="U66" s="197">
        <v>1233369.9601727407</v>
      </c>
      <c r="V66" s="197">
        <v>459439491.76470584</v>
      </c>
      <c r="W66" s="197">
        <v>733834702.58823526</v>
      </c>
      <c r="X66" s="197">
        <v>20795.759518611216</v>
      </c>
      <c r="Y66" s="197">
        <v>33215.799414239307</v>
      </c>
      <c r="Z66" s="198">
        <v>46.612987936361392</v>
      </c>
      <c r="AA66" s="198">
        <v>20.131744454364554</v>
      </c>
      <c r="AB66" s="197">
        <v>0</v>
      </c>
      <c r="AC66" s="197">
        <v>0</v>
      </c>
      <c r="AD66" s="197">
        <v>559400.86540908401</v>
      </c>
      <c r="AE66" s="197">
        <v>773286.93563302024</v>
      </c>
      <c r="AF66" s="197">
        <v>101513.53107125906</v>
      </c>
      <c r="AG66" s="197">
        <v>128275.69675102475</v>
      </c>
      <c r="AH66" s="197">
        <v>119104.44542722397</v>
      </c>
      <c r="AI66" s="197">
        <v>144412.40666450755</v>
      </c>
      <c r="AJ66" s="197">
        <v>116689.25295176353</v>
      </c>
      <c r="AK66" s="197">
        <v>329734.4129705652</v>
      </c>
      <c r="AL66" s="227">
        <v>4.123236873797187E-2</v>
      </c>
      <c r="AM66" s="227">
        <v>8.4989792943896039E-2</v>
      </c>
      <c r="AN66" s="227">
        <v>0.30056668891253946</v>
      </c>
      <c r="AO66" s="227">
        <v>0.28427586221797291</v>
      </c>
      <c r="AP66" s="227">
        <v>0.20498219289020123</v>
      </c>
      <c r="AQ66" s="227">
        <v>0.2380976878554226</v>
      </c>
      <c r="AR66" s="227">
        <v>0</v>
      </c>
      <c r="AS66" s="227">
        <v>0</v>
      </c>
      <c r="AT66" s="227">
        <v>0</v>
      </c>
      <c r="AU66" s="227">
        <v>0</v>
      </c>
      <c r="AV66" s="227">
        <v>0</v>
      </c>
      <c r="AW66" s="227">
        <v>0</v>
      </c>
      <c r="AX66" s="227">
        <v>0</v>
      </c>
      <c r="AY66" s="227">
        <v>0</v>
      </c>
      <c r="AZ66" s="227">
        <v>0</v>
      </c>
      <c r="BA66" s="227">
        <v>0</v>
      </c>
      <c r="BB66" s="232">
        <v>22093</v>
      </c>
    </row>
    <row r="67" spans="1:54" ht="18" customHeight="1" x14ac:dyDescent="0.15">
      <c r="A67" s="199" t="s">
        <v>749</v>
      </c>
      <c r="B67" s="200">
        <v>1557924.8009144601</v>
      </c>
      <c r="C67" s="200">
        <v>2243247.5216231663</v>
      </c>
      <c r="D67" s="228">
        <v>3.9472298618360111</v>
      </c>
      <c r="E67" s="228">
        <v>3.6149080333245718</v>
      </c>
      <c r="F67" s="201">
        <v>0.67430849908077573</v>
      </c>
      <c r="G67" s="201">
        <v>0.61902881747505156</v>
      </c>
      <c r="H67" s="200">
        <v>2763495.3011416094</v>
      </c>
      <c r="I67" s="200">
        <v>3876525.3454577429</v>
      </c>
      <c r="J67" s="201">
        <v>0.67419128924733618</v>
      </c>
      <c r="K67" s="201">
        <v>0.57996521080257679</v>
      </c>
      <c r="L67" s="201">
        <v>0.6782794954663679</v>
      </c>
      <c r="M67" s="201">
        <v>0.63601256160740183</v>
      </c>
      <c r="N67" s="201">
        <v>0.33023456026156855</v>
      </c>
      <c r="O67" s="201">
        <v>0.35026462263021413</v>
      </c>
      <c r="P67" s="201">
        <v>0.99086251467319764</v>
      </c>
      <c r="Q67" s="201">
        <v>0.99640559836180131</v>
      </c>
      <c r="R67" s="201">
        <v>1.0127629265947569</v>
      </c>
      <c r="S67" s="201">
        <v>1.0116106571927419</v>
      </c>
      <c r="T67" s="202">
        <v>501216.35297565837</v>
      </c>
      <c r="U67" s="202">
        <v>816513.91907616099</v>
      </c>
      <c r="V67" s="202">
        <v>397369052</v>
      </c>
      <c r="W67" s="202">
        <v>1457303615</v>
      </c>
      <c r="X67" s="202">
        <v>5823.3663848058959</v>
      </c>
      <c r="Y67" s="202">
        <v>21356.501824523351</v>
      </c>
      <c r="Z67" s="203">
        <v>12.45891022504334</v>
      </c>
      <c r="AA67" s="203">
        <v>12.596947512911303</v>
      </c>
      <c r="AB67" s="202">
        <v>0</v>
      </c>
      <c r="AC67" s="202">
        <v>0</v>
      </c>
      <c r="AD67" s="202">
        <v>337507.27133373392</v>
      </c>
      <c r="AE67" s="202">
        <v>524548.07026979502</v>
      </c>
      <c r="AF67" s="202">
        <v>64561.606958101911</v>
      </c>
      <c r="AG67" s="202">
        <v>70504.83917815848</v>
      </c>
      <c r="AH67" s="202">
        <v>39013.347084426336</v>
      </c>
      <c r="AI67" s="202">
        <v>62006.104356873839</v>
      </c>
      <c r="AJ67" s="202">
        <v>51754.11734103199</v>
      </c>
      <c r="AK67" s="202">
        <v>242436.38986180522</v>
      </c>
      <c r="AL67" s="229">
        <v>5.392114743555252E-2</v>
      </c>
      <c r="AM67" s="229">
        <v>9.4372408811019132E-2</v>
      </c>
      <c r="AN67" s="229">
        <v>0</v>
      </c>
      <c r="AO67" s="229">
        <v>3.5745594020913964E-2</v>
      </c>
      <c r="AP67" s="229">
        <v>0.50186673123031944</v>
      </c>
      <c r="AQ67" s="229">
        <v>0.43502848255773707</v>
      </c>
      <c r="AR67" s="229">
        <v>0</v>
      </c>
      <c r="AS67" s="229">
        <v>0</v>
      </c>
      <c r="AT67" s="229">
        <v>0</v>
      </c>
      <c r="AU67" s="229">
        <v>0</v>
      </c>
      <c r="AV67" s="229">
        <v>0</v>
      </c>
      <c r="AW67" s="229">
        <v>0</v>
      </c>
      <c r="AX67" s="229">
        <v>0</v>
      </c>
      <c r="AY67" s="229">
        <v>0</v>
      </c>
      <c r="AZ67" s="229">
        <v>0</v>
      </c>
      <c r="BA67" s="229">
        <v>0</v>
      </c>
      <c r="BB67" s="231">
        <v>68237</v>
      </c>
    </row>
    <row r="68" spans="1:54" ht="18" customHeight="1" x14ac:dyDescent="0.15">
      <c r="A68" s="194" t="s">
        <v>750</v>
      </c>
      <c r="B68" s="195">
        <v>1951170.8341326891</v>
      </c>
      <c r="C68" s="195">
        <v>2198375.1513243746</v>
      </c>
      <c r="D68" s="226">
        <v>4.4218989167500684</v>
      </c>
      <c r="E68" s="226">
        <v>3.2225828249763522</v>
      </c>
      <c r="F68" s="196">
        <v>0.5096676808891909</v>
      </c>
      <c r="G68" s="196">
        <v>0.50428974115588099</v>
      </c>
      <c r="H68" s="195">
        <v>3369333.2733625607</v>
      </c>
      <c r="I68" s="195">
        <v>3674630.6381035233</v>
      </c>
      <c r="J68" s="196">
        <v>0.31148115312395597</v>
      </c>
      <c r="K68" s="196">
        <v>0.40021246455477899</v>
      </c>
      <c r="L68" s="196">
        <v>0.65736387295588594</v>
      </c>
      <c r="M68" s="196">
        <v>0.63612092076014715</v>
      </c>
      <c r="N68" s="196">
        <v>0.32929983122694356</v>
      </c>
      <c r="O68" s="196">
        <v>0.33064530860288172</v>
      </c>
      <c r="P68" s="196">
        <v>1.0374793887881668</v>
      </c>
      <c r="Q68" s="196">
        <v>1.0122272569310147</v>
      </c>
      <c r="R68" s="196">
        <v>1.0523237154788949</v>
      </c>
      <c r="S68" s="196">
        <v>1.021769824418415</v>
      </c>
      <c r="T68" s="197">
        <v>668541.61780865828</v>
      </c>
      <c r="U68" s="197">
        <v>799942.72588768566</v>
      </c>
      <c r="V68" s="197">
        <v>7902137023</v>
      </c>
      <c r="W68" s="197">
        <v>9776378577</v>
      </c>
      <c r="X68" s="197">
        <v>45226.397192143035</v>
      </c>
      <c r="Y68" s="197">
        <v>55953.266734964855</v>
      </c>
      <c r="Z68" s="198">
        <v>11.040503076479789</v>
      </c>
      <c r="AA68" s="198">
        <v>10.089984761014234</v>
      </c>
      <c r="AB68" s="197">
        <v>0</v>
      </c>
      <c r="AC68" s="197">
        <v>0</v>
      </c>
      <c r="AD68" s="197">
        <v>390058.80992880202</v>
      </c>
      <c r="AE68" s="197">
        <v>584800.65509031387</v>
      </c>
      <c r="AF68" s="197">
        <v>62276.984272338086</v>
      </c>
      <c r="AG68" s="197">
        <v>77930.884589409587</v>
      </c>
      <c r="AH68" s="197">
        <v>77415.163669558853</v>
      </c>
      <c r="AI68" s="197">
        <v>85534.276579061843</v>
      </c>
      <c r="AJ68" s="197">
        <v>71633.024925024612</v>
      </c>
      <c r="AK68" s="197">
        <v>293987.18194409471</v>
      </c>
      <c r="AL68" s="227">
        <v>4.4323602457784175E-2</v>
      </c>
      <c r="AM68" s="227">
        <v>7.5554988722569494E-2</v>
      </c>
      <c r="AN68" s="227">
        <v>0.2962874057023327</v>
      </c>
      <c r="AO68" s="227">
        <v>0.21213457840706182</v>
      </c>
      <c r="AP68" s="227">
        <v>0.24217034057598205</v>
      </c>
      <c r="AQ68" s="227">
        <v>0.26781307773265917</v>
      </c>
      <c r="AR68" s="227">
        <v>0</v>
      </c>
      <c r="AS68" s="227">
        <v>0</v>
      </c>
      <c r="AT68" s="227">
        <v>0</v>
      </c>
      <c r="AU68" s="227">
        <v>0</v>
      </c>
      <c r="AV68" s="227">
        <v>0</v>
      </c>
      <c r="AW68" s="227">
        <v>0</v>
      </c>
      <c r="AX68" s="227">
        <v>0</v>
      </c>
      <c r="AY68" s="227">
        <v>0</v>
      </c>
      <c r="AZ68" s="227">
        <v>0</v>
      </c>
      <c r="BA68" s="227">
        <v>0</v>
      </c>
      <c r="BB68" s="232">
        <v>174724</v>
      </c>
    </row>
    <row r="69" spans="1:54" ht="18" customHeight="1" x14ac:dyDescent="0.15">
      <c r="A69" s="199" t="s">
        <v>751</v>
      </c>
      <c r="B69" s="200" t="s">
        <v>713</v>
      </c>
      <c r="C69" s="200" t="s">
        <v>713</v>
      </c>
      <c r="D69" s="228" t="s">
        <v>713</v>
      </c>
      <c r="E69" s="228" t="s">
        <v>713</v>
      </c>
      <c r="F69" s="201" t="s">
        <v>713</v>
      </c>
      <c r="G69" s="201" t="s">
        <v>713</v>
      </c>
      <c r="H69" s="200" t="s">
        <v>713</v>
      </c>
      <c r="I69" s="200" t="s">
        <v>713</v>
      </c>
      <c r="J69" s="201" t="s">
        <v>713</v>
      </c>
      <c r="K69" s="201" t="s">
        <v>713</v>
      </c>
      <c r="L69" s="201" t="s">
        <v>713</v>
      </c>
      <c r="M69" s="201" t="s">
        <v>713</v>
      </c>
      <c r="N69" s="201" t="s">
        <v>713</v>
      </c>
      <c r="O69" s="201" t="s">
        <v>713</v>
      </c>
      <c r="P69" s="201" t="s">
        <v>713</v>
      </c>
      <c r="Q69" s="201" t="s">
        <v>713</v>
      </c>
      <c r="R69" s="201" t="s">
        <v>713</v>
      </c>
      <c r="S69" s="201" t="s">
        <v>713</v>
      </c>
      <c r="T69" s="202" t="s">
        <v>713</v>
      </c>
      <c r="U69" s="202" t="s">
        <v>713</v>
      </c>
      <c r="V69" s="202" t="s">
        <v>713</v>
      </c>
      <c r="W69" s="202" t="s">
        <v>713</v>
      </c>
      <c r="X69" s="202" t="s">
        <v>713</v>
      </c>
      <c r="Y69" s="202" t="s">
        <v>713</v>
      </c>
      <c r="Z69" s="203" t="s">
        <v>713</v>
      </c>
      <c r="AA69" s="203" t="s">
        <v>713</v>
      </c>
      <c r="AB69" s="202" t="s">
        <v>713</v>
      </c>
      <c r="AC69" s="202" t="s">
        <v>713</v>
      </c>
      <c r="AD69" s="202" t="s">
        <v>713</v>
      </c>
      <c r="AE69" s="202" t="s">
        <v>713</v>
      </c>
      <c r="AF69" s="202" t="s">
        <v>713</v>
      </c>
      <c r="AG69" s="202" t="s">
        <v>713</v>
      </c>
      <c r="AH69" s="202" t="s">
        <v>713</v>
      </c>
      <c r="AI69" s="202" t="s">
        <v>713</v>
      </c>
      <c r="AJ69" s="202" t="s">
        <v>713</v>
      </c>
      <c r="AK69" s="202" t="s">
        <v>713</v>
      </c>
      <c r="AL69" s="229" t="s">
        <v>713</v>
      </c>
      <c r="AM69" s="229" t="s">
        <v>713</v>
      </c>
      <c r="AN69" s="229" t="s">
        <v>713</v>
      </c>
      <c r="AO69" s="229" t="s">
        <v>713</v>
      </c>
      <c r="AP69" s="229" t="s">
        <v>713</v>
      </c>
      <c r="AQ69" s="229" t="s">
        <v>713</v>
      </c>
      <c r="AR69" s="229" t="s">
        <v>713</v>
      </c>
      <c r="AS69" s="229" t="s">
        <v>713</v>
      </c>
      <c r="AT69" s="229" t="s">
        <v>713</v>
      </c>
      <c r="AU69" s="229" t="s">
        <v>713</v>
      </c>
      <c r="AV69" s="229" t="s">
        <v>713</v>
      </c>
      <c r="AW69" s="229" t="s">
        <v>713</v>
      </c>
      <c r="AX69" s="229" t="s">
        <v>713</v>
      </c>
      <c r="AY69" s="229" t="s">
        <v>713</v>
      </c>
      <c r="AZ69" s="229" t="s">
        <v>713</v>
      </c>
      <c r="BA69" s="229" t="s">
        <v>713</v>
      </c>
      <c r="BB69" s="231">
        <v>0</v>
      </c>
    </row>
    <row r="70" spans="1:54" ht="18" customHeight="1" thickBot="1" x14ac:dyDescent="0.2">
      <c r="A70" s="194" t="s">
        <v>752</v>
      </c>
      <c r="B70" s="195">
        <v>1173784.4109987635</v>
      </c>
      <c r="C70" s="195">
        <v>1932985.087109698</v>
      </c>
      <c r="D70" s="226">
        <v>2.9181026098531833</v>
      </c>
      <c r="E70" s="226">
        <v>2.9429007414500923</v>
      </c>
      <c r="F70" s="196">
        <v>0.62246620460788737</v>
      </c>
      <c r="G70" s="196">
        <v>0.49563608898365447</v>
      </c>
      <c r="H70" s="195">
        <v>1470602.3984695282</v>
      </c>
      <c r="I70" s="195">
        <v>2345700.9672015547</v>
      </c>
      <c r="J70" s="196">
        <v>1.3256319273386166</v>
      </c>
      <c r="K70" s="196">
        <v>1.1663847349227126</v>
      </c>
      <c r="L70" s="196">
        <v>0.53251649525791644</v>
      </c>
      <c r="M70" s="196">
        <v>0.40313826779512923</v>
      </c>
      <c r="N70" s="196">
        <v>0.46105140266892919</v>
      </c>
      <c r="O70" s="196">
        <v>0.47580754307891876</v>
      </c>
      <c r="P70" s="196">
        <v>0.99215200725157315</v>
      </c>
      <c r="Q70" s="196">
        <v>0.98013528583747989</v>
      </c>
      <c r="R70" s="196">
        <v>0.99394842893198632</v>
      </c>
      <c r="S70" s="196">
        <v>0.97635489872907477</v>
      </c>
      <c r="T70" s="197">
        <v>548724.85026532423</v>
      </c>
      <c r="U70" s="197">
        <v>1153724.8274184775</v>
      </c>
      <c r="V70" s="197">
        <v>-3951478205</v>
      </c>
      <c r="W70" s="197">
        <v>6124049669</v>
      </c>
      <c r="X70" s="197">
        <v>-5584.1416074898416</v>
      </c>
      <c r="Y70" s="197">
        <v>8654.3715513160223</v>
      </c>
      <c r="Z70" s="198">
        <v>13.35115955049198</v>
      </c>
      <c r="AA70" s="198">
        <v>14.88380858174156</v>
      </c>
      <c r="AB70" s="197">
        <v>0</v>
      </c>
      <c r="AC70" s="197">
        <v>0</v>
      </c>
      <c r="AD70" s="197">
        <v>325115.44352587883</v>
      </c>
      <c r="AE70" s="197">
        <v>496148.62755272927</v>
      </c>
      <c r="AF70" s="197">
        <v>68175.019133015361</v>
      </c>
      <c r="AG70" s="197">
        <v>74484.52342271684</v>
      </c>
      <c r="AH70" s="197">
        <v>29467.470644762408</v>
      </c>
      <c r="AI70" s="197">
        <v>52668.347268680453</v>
      </c>
      <c r="AJ70" s="197">
        <v>47969.297495142207</v>
      </c>
      <c r="AK70" s="197">
        <v>241808.02161031621</v>
      </c>
      <c r="AL70" s="227">
        <v>4.4204772121308855E-2</v>
      </c>
      <c r="AM70" s="227">
        <v>0.10578547767703562</v>
      </c>
      <c r="AN70" s="227">
        <v>0</v>
      </c>
      <c r="AO70" s="227">
        <v>5.1053509403578036E-2</v>
      </c>
      <c r="AP70" s="227">
        <v>0.28280089405310932</v>
      </c>
      <c r="AQ70" s="227">
        <v>0.29889662563130165</v>
      </c>
      <c r="AR70" s="227">
        <v>0</v>
      </c>
      <c r="AS70" s="227">
        <v>0</v>
      </c>
      <c r="AT70" s="227">
        <v>0</v>
      </c>
      <c r="AU70" s="227">
        <v>0</v>
      </c>
      <c r="AV70" s="227">
        <v>0</v>
      </c>
      <c r="AW70" s="227">
        <v>0</v>
      </c>
      <c r="AX70" s="227">
        <v>0</v>
      </c>
      <c r="AY70" s="227">
        <v>0</v>
      </c>
      <c r="AZ70" s="227">
        <v>0</v>
      </c>
      <c r="BA70" s="227">
        <v>0</v>
      </c>
      <c r="BB70" s="232">
        <v>707625</v>
      </c>
    </row>
    <row r="71" spans="1:54" ht="18" customHeight="1" thickTop="1" x14ac:dyDescent="0.15">
      <c r="A71" s="207" t="s">
        <v>753</v>
      </c>
      <c r="B71" s="208">
        <v>3784250.8030281323</v>
      </c>
      <c r="C71" s="208">
        <v>4411484.3412019815</v>
      </c>
      <c r="D71" s="233">
        <v>3.7398975065979996</v>
      </c>
      <c r="E71" s="233">
        <v>3.0173469795502035</v>
      </c>
      <c r="F71" s="209">
        <v>0.61323225067015796</v>
      </c>
      <c r="G71" s="209">
        <v>0.58470152274088683</v>
      </c>
      <c r="H71" s="208">
        <v>5852423.2080904813</v>
      </c>
      <c r="I71" s="208">
        <v>6727330.2145864191</v>
      </c>
      <c r="J71" s="209">
        <v>1.2843403289488504</v>
      </c>
      <c r="K71" s="209">
        <v>1.2024634821093634</v>
      </c>
      <c r="L71" s="209">
        <v>0.63929343977674957</v>
      </c>
      <c r="M71" s="209">
        <v>0.59916414685462305</v>
      </c>
      <c r="N71" s="209">
        <v>0.41158201302992048</v>
      </c>
      <c r="O71" s="209">
        <v>0.44056363458922976</v>
      </c>
      <c r="P71" s="209">
        <v>0.9854616398740671</v>
      </c>
      <c r="Q71" s="209">
        <v>0.98163285894398022</v>
      </c>
      <c r="R71" s="209">
        <v>0.99702570945664704</v>
      </c>
      <c r="S71" s="209">
        <v>0.98902910108672926</v>
      </c>
      <c r="T71" s="210">
        <v>1301364.8815020444</v>
      </c>
      <c r="U71" s="210">
        <v>1710571.2938626516</v>
      </c>
      <c r="V71" s="210">
        <v>-344612605.33333331</v>
      </c>
      <c r="W71" s="210">
        <v>-14013090.833333332</v>
      </c>
      <c r="X71" s="210">
        <v>-56197.527573179686</v>
      </c>
      <c r="Y71" s="210">
        <v>-2285.1777512026742</v>
      </c>
      <c r="Z71" s="211">
        <v>20.524123832513791</v>
      </c>
      <c r="AA71" s="211">
        <v>13.080346240003806</v>
      </c>
      <c r="AB71" s="210">
        <v>0</v>
      </c>
      <c r="AC71" s="210">
        <v>0</v>
      </c>
      <c r="AD71" s="210">
        <v>759532.44244858029</v>
      </c>
      <c r="AE71" s="210">
        <v>1073930.095180145</v>
      </c>
      <c r="AF71" s="210">
        <v>170244.80651017875</v>
      </c>
      <c r="AG71" s="210">
        <v>236445.67709044891</v>
      </c>
      <c r="AH71" s="210">
        <v>123698.2395301108</v>
      </c>
      <c r="AI71" s="210">
        <v>147381.92581567148</v>
      </c>
      <c r="AJ71" s="210">
        <v>199554.35869085084</v>
      </c>
      <c r="AK71" s="210">
        <v>539146.70685860678</v>
      </c>
      <c r="AL71" s="234">
        <v>5.3442336951219069E-2</v>
      </c>
      <c r="AM71" s="234">
        <v>0.10467134220750227</v>
      </c>
      <c r="AN71" s="234">
        <v>0.20919032745328678</v>
      </c>
      <c r="AO71" s="234">
        <v>0.22049393208917309</v>
      </c>
      <c r="AP71" s="234">
        <v>0.18764225448690572</v>
      </c>
      <c r="AQ71" s="234">
        <v>0.25024196463763115</v>
      </c>
      <c r="AR71" s="234">
        <v>0</v>
      </c>
      <c r="AS71" s="234">
        <v>0</v>
      </c>
      <c r="AT71" s="234">
        <v>0</v>
      </c>
      <c r="AU71" s="234">
        <v>0</v>
      </c>
      <c r="AV71" s="234">
        <v>0</v>
      </c>
      <c r="AW71" s="234">
        <v>0</v>
      </c>
      <c r="AX71" s="234">
        <v>0</v>
      </c>
      <c r="AY71" s="234">
        <v>0</v>
      </c>
      <c r="AZ71" s="234">
        <v>0</v>
      </c>
      <c r="BA71" s="234">
        <v>0</v>
      </c>
      <c r="BB71" s="235">
        <v>6132</v>
      </c>
    </row>
    <row r="72" spans="1:54" ht="18" customHeight="1" x14ac:dyDescent="0.15">
      <c r="A72" s="194" t="s">
        <v>754</v>
      </c>
      <c r="B72" s="195">
        <v>2882204.755007409</v>
      </c>
      <c r="C72" s="195">
        <v>3250874.1600062083</v>
      </c>
      <c r="D72" s="226">
        <v>4.0425245421513765</v>
      </c>
      <c r="E72" s="226">
        <v>3.0719556596864424</v>
      </c>
      <c r="F72" s="196">
        <v>0.60722735447223197</v>
      </c>
      <c r="G72" s="196">
        <v>0.58994987831825407</v>
      </c>
      <c r="H72" s="195">
        <v>4656427.9775222195</v>
      </c>
      <c r="I72" s="195">
        <v>5187851.0513898414</v>
      </c>
      <c r="J72" s="196">
        <v>0.8379555545643973</v>
      </c>
      <c r="K72" s="196">
        <v>0.89479436131178891</v>
      </c>
      <c r="L72" s="196">
        <v>0.65392713069329178</v>
      </c>
      <c r="M72" s="196">
        <v>0.62272547728823491</v>
      </c>
      <c r="N72" s="196">
        <v>0.3611439554364656</v>
      </c>
      <c r="O72" s="196">
        <v>0.37859860944008028</v>
      </c>
      <c r="P72" s="196">
        <v>0.98350237887663539</v>
      </c>
      <c r="Q72" s="196">
        <v>0.97714936020559862</v>
      </c>
      <c r="R72" s="196">
        <v>1.0024818376469211</v>
      </c>
      <c r="S72" s="196">
        <v>0.99061034645271995</v>
      </c>
      <c r="T72" s="197">
        <v>913682.09200771351</v>
      </c>
      <c r="U72" s="197">
        <v>1155279.8429890522</v>
      </c>
      <c r="V72" s="197">
        <v>247590222.90000001</v>
      </c>
      <c r="W72" s="197">
        <v>408886270.19999999</v>
      </c>
      <c r="X72" s="197">
        <v>10211.337791690381</v>
      </c>
      <c r="Y72" s="197">
        <v>16863.653881368933</v>
      </c>
      <c r="Z72" s="198">
        <v>11.86088930474523</v>
      </c>
      <c r="AA72" s="198">
        <v>11.052998917607184</v>
      </c>
      <c r="AB72" s="197">
        <v>0</v>
      </c>
      <c r="AC72" s="197">
        <v>0</v>
      </c>
      <c r="AD72" s="197">
        <v>553924.23033741827</v>
      </c>
      <c r="AE72" s="197">
        <v>812143.61445248104</v>
      </c>
      <c r="AF72" s="197">
        <v>115661.33795532523</v>
      </c>
      <c r="AG72" s="197">
        <v>131410.42010180131</v>
      </c>
      <c r="AH72" s="197">
        <v>100249.71685941542</v>
      </c>
      <c r="AI72" s="197">
        <v>114102.00622436681</v>
      </c>
      <c r="AJ72" s="197">
        <v>109463.75079348602</v>
      </c>
      <c r="AK72" s="197">
        <v>394659.72661470959</v>
      </c>
      <c r="AL72" s="227">
        <v>4.5437661857466796E-2</v>
      </c>
      <c r="AM72" s="227">
        <v>9.823343225194546E-2</v>
      </c>
      <c r="AN72" s="227">
        <v>0.33117917091316901</v>
      </c>
      <c r="AO72" s="227">
        <v>0.29898375732525168</v>
      </c>
      <c r="AP72" s="227">
        <v>0.25330175633209662</v>
      </c>
      <c r="AQ72" s="227">
        <v>0.28704959279048303</v>
      </c>
      <c r="AR72" s="227">
        <v>0</v>
      </c>
      <c r="AS72" s="227">
        <v>0</v>
      </c>
      <c r="AT72" s="227">
        <v>0</v>
      </c>
      <c r="AU72" s="227">
        <v>0</v>
      </c>
      <c r="AV72" s="227">
        <v>0</v>
      </c>
      <c r="AW72" s="227">
        <v>0</v>
      </c>
      <c r="AX72" s="227">
        <v>0</v>
      </c>
      <c r="AY72" s="227">
        <v>0</v>
      </c>
      <c r="AZ72" s="227">
        <v>0</v>
      </c>
      <c r="BA72" s="227">
        <v>0</v>
      </c>
      <c r="BB72" s="232">
        <v>24247</v>
      </c>
    </row>
    <row r="73" spans="1:54" ht="18" customHeight="1" x14ac:dyDescent="0.15">
      <c r="A73" s="199" t="s">
        <v>755</v>
      </c>
      <c r="B73" s="200">
        <v>1784342.1026271472</v>
      </c>
      <c r="C73" s="200">
        <v>2618149.0812843828</v>
      </c>
      <c r="D73" s="228">
        <v>3.7183431333436188</v>
      </c>
      <c r="E73" s="228">
        <v>3.2236768541010021</v>
      </c>
      <c r="F73" s="201">
        <v>0.48941516115200806</v>
      </c>
      <c r="G73" s="201">
        <v>0.50859360720784341</v>
      </c>
      <c r="H73" s="200">
        <v>1929995.6006736273</v>
      </c>
      <c r="I73" s="200">
        <v>2522846.3598630289</v>
      </c>
      <c r="J73" s="201">
        <v>2.7037433919700793</v>
      </c>
      <c r="K73" s="201">
        <v>2.2225604322483257</v>
      </c>
      <c r="L73" s="201">
        <v>0.58917867496939935</v>
      </c>
      <c r="M73" s="201">
        <v>0.45260018811420627</v>
      </c>
      <c r="N73" s="201">
        <v>0.41356002834391481</v>
      </c>
      <c r="O73" s="201">
        <v>0.50723165466917752</v>
      </c>
      <c r="P73" s="201">
        <v>0.95637318184229347</v>
      </c>
      <c r="Q73" s="201">
        <v>0.92822139386144897</v>
      </c>
      <c r="R73" s="201">
        <v>0.95606188554436855</v>
      </c>
      <c r="S73" s="201">
        <v>0.93096347767770582</v>
      </c>
      <c r="T73" s="202">
        <v>733045.78690917266</v>
      </c>
      <c r="U73" s="202">
        <v>1433174.314584035</v>
      </c>
      <c r="V73" s="202">
        <v>-3852977515</v>
      </c>
      <c r="W73" s="202">
        <v>-1333974439</v>
      </c>
      <c r="X73" s="202">
        <v>-43257.859155720223</v>
      </c>
      <c r="Y73" s="202">
        <v>-14976.697417761312</v>
      </c>
      <c r="Z73" s="203">
        <v>17.269939347956708</v>
      </c>
      <c r="AA73" s="203">
        <v>14.292798291429646</v>
      </c>
      <c r="AB73" s="202">
        <v>0</v>
      </c>
      <c r="AC73" s="202">
        <v>0</v>
      </c>
      <c r="AD73" s="202">
        <v>339378.50303132372</v>
      </c>
      <c r="AE73" s="202">
        <v>537895.58134051866</v>
      </c>
      <c r="AF73" s="202">
        <v>78209.381699786682</v>
      </c>
      <c r="AG73" s="202">
        <v>93152.557045020774</v>
      </c>
      <c r="AH73" s="202">
        <v>40814.75884136073</v>
      </c>
      <c r="AI73" s="202">
        <v>65110.155529358926</v>
      </c>
      <c r="AJ73" s="202">
        <v>49111.455630403056</v>
      </c>
      <c r="AK73" s="202">
        <v>291634.8393622993</v>
      </c>
      <c r="AL73" s="229">
        <v>5.2142690803653712E-2</v>
      </c>
      <c r="AM73" s="229">
        <v>0.14583086096144801</v>
      </c>
      <c r="AN73" s="229">
        <v>0.13787959605400479</v>
      </c>
      <c r="AO73" s="229">
        <v>0.1335746213732163</v>
      </c>
      <c r="AP73" s="229">
        <v>0.23265500584288037</v>
      </c>
      <c r="AQ73" s="229">
        <v>0.26787865053855969</v>
      </c>
      <c r="AR73" s="229">
        <v>0</v>
      </c>
      <c r="AS73" s="229">
        <v>0</v>
      </c>
      <c r="AT73" s="229">
        <v>0</v>
      </c>
      <c r="AU73" s="229">
        <v>0</v>
      </c>
      <c r="AV73" s="229">
        <v>0</v>
      </c>
      <c r="AW73" s="229">
        <v>0</v>
      </c>
      <c r="AX73" s="229">
        <v>0</v>
      </c>
      <c r="AY73" s="229">
        <v>0</v>
      </c>
      <c r="AZ73" s="229">
        <v>0</v>
      </c>
      <c r="BA73" s="229">
        <v>0</v>
      </c>
      <c r="BB73" s="231">
        <v>89070</v>
      </c>
    </row>
    <row r="74" spans="1:54" ht="18" customHeight="1" x14ac:dyDescent="0.15">
      <c r="A74" s="194" t="s">
        <v>756</v>
      </c>
      <c r="B74" s="195">
        <v>1046000.6652337357</v>
      </c>
      <c r="C74" s="195">
        <v>1197687.5760922353</v>
      </c>
      <c r="D74" s="226">
        <v>2.3025793222758639</v>
      </c>
      <c r="E74" s="226">
        <v>1.759217499031553</v>
      </c>
      <c r="F74" s="196">
        <v>0.64786772766967171</v>
      </c>
      <c r="G74" s="196">
        <v>0.6270167055182041</v>
      </c>
      <c r="H74" s="195">
        <v>1419864.536926453</v>
      </c>
      <c r="I74" s="195">
        <v>1628163.8320502904</v>
      </c>
      <c r="J74" s="196">
        <v>0.73029058377379508</v>
      </c>
      <c r="K74" s="196">
        <v>0.76816811294742005</v>
      </c>
      <c r="L74" s="196">
        <v>0.50320133852495263</v>
      </c>
      <c r="M74" s="196">
        <v>0.48557029016417042</v>
      </c>
      <c r="N74" s="196">
        <v>0.50565062156392082</v>
      </c>
      <c r="O74" s="196">
        <v>0.51593592741613348</v>
      </c>
      <c r="P74" s="196">
        <v>1.0836802067386511</v>
      </c>
      <c r="Q74" s="196">
        <v>1.0439541887062951</v>
      </c>
      <c r="R74" s="196">
        <v>1.0323352290864676</v>
      </c>
      <c r="S74" s="196">
        <v>1.0095056696827782</v>
      </c>
      <c r="T74" s="197">
        <v>519651.73039012903</v>
      </c>
      <c r="U74" s="197">
        <v>616126.07224310667</v>
      </c>
      <c r="V74" s="197">
        <v>-1427608766</v>
      </c>
      <c r="W74" s="197">
        <v>-691872135</v>
      </c>
      <c r="X74" s="197">
        <v>-12838.901073798947</v>
      </c>
      <c r="Y74" s="197">
        <v>-6222.2074482436101</v>
      </c>
      <c r="Z74" s="198" t="s">
        <v>713</v>
      </c>
      <c r="AA74" s="198" t="s">
        <v>713</v>
      </c>
      <c r="AB74" s="197">
        <v>0</v>
      </c>
      <c r="AC74" s="197">
        <v>0</v>
      </c>
      <c r="AD74" s="197">
        <v>386692.34756371751</v>
      </c>
      <c r="AE74" s="197">
        <v>554364.66076407011</v>
      </c>
      <c r="AF74" s="197">
        <v>71829.136374264795</v>
      </c>
      <c r="AG74" s="197">
        <v>75526.158245948522</v>
      </c>
      <c r="AH74" s="197">
        <v>29033.66754501142</v>
      </c>
      <c r="AI74" s="197">
        <v>33655.730992679462</v>
      </c>
      <c r="AJ74" s="197">
        <v>72592.387323057003</v>
      </c>
      <c r="AK74" s="197">
        <v>299586.39399607899</v>
      </c>
      <c r="AL74" s="227">
        <v>3.3887484089034338E-2</v>
      </c>
      <c r="AM74" s="227">
        <v>0.10247819742252766</v>
      </c>
      <c r="AN74" s="227">
        <v>0.16515029162278136</v>
      </c>
      <c r="AO74" s="227">
        <v>0.16028303048910877</v>
      </c>
      <c r="AP74" s="227">
        <v>0.29586865446130733</v>
      </c>
      <c r="AQ74" s="227">
        <v>0.33919916434112363</v>
      </c>
      <c r="AR74" s="227">
        <v>0</v>
      </c>
      <c r="AS74" s="227">
        <v>0</v>
      </c>
      <c r="AT74" s="227">
        <v>0</v>
      </c>
      <c r="AU74" s="227">
        <v>0</v>
      </c>
      <c r="AV74" s="227">
        <v>0</v>
      </c>
      <c r="AW74" s="227">
        <v>0</v>
      </c>
      <c r="AX74" s="227">
        <v>0</v>
      </c>
      <c r="AY74" s="227">
        <v>0</v>
      </c>
      <c r="AZ74" s="227">
        <v>0</v>
      </c>
      <c r="BA74" s="227">
        <v>0</v>
      </c>
      <c r="BB74" s="232">
        <v>111194</v>
      </c>
    </row>
    <row r="75" spans="1:54" ht="18" customHeight="1" x14ac:dyDescent="0.15">
      <c r="A75" s="199" t="s">
        <v>757</v>
      </c>
      <c r="B75" s="200">
        <v>1068896.1293757872</v>
      </c>
      <c r="C75" s="200">
        <v>1563667.6501149856</v>
      </c>
      <c r="D75" s="228">
        <v>2.8102339800145084</v>
      </c>
      <c r="E75" s="228">
        <v>2.3139822728450161</v>
      </c>
      <c r="F75" s="201">
        <v>0.59660381914738281</v>
      </c>
      <c r="G75" s="201">
        <v>0.52980458468948233</v>
      </c>
      <c r="H75" s="200">
        <v>1320006.9049009667</v>
      </c>
      <c r="I75" s="200">
        <v>1919026.0935509931</v>
      </c>
      <c r="J75" s="201">
        <v>1.1348516876915209</v>
      </c>
      <c r="K75" s="201">
        <v>1.1298649847917492</v>
      </c>
      <c r="L75" s="201">
        <v>0.56805486788773796</v>
      </c>
      <c r="M75" s="201">
        <v>0.46757702264168122</v>
      </c>
      <c r="N75" s="201">
        <v>0.39605626118631815</v>
      </c>
      <c r="O75" s="201">
        <v>0.41567296843512536</v>
      </c>
      <c r="P75" s="201">
        <v>1.0378787078731582</v>
      </c>
      <c r="Q75" s="201">
        <v>1.0157962137239942</v>
      </c>
      <c r="R75" s="201">
        <v>1.0482960017915461</v>
      </c>
      <c r="S75" s="201">
        <v>1.0290252839825351</v>
      </c>
      <c r="T75" s="202">
        <v>459576.94798529055</v>
      </c>
      <c r="U75" s="202">
        <v>833928.96763597475</v>
      </c>
      <c r="V75" s="202">
        <v>-3553376356</v>
      </c>
      <c r="W75" s="202">
        <v>-4811094491</v>
      </c>
      <c r="X75" s="202">
        <v>-10414.441967543677</v>
      </c>
      <c r="Y75" s="202">
        <v>-14100.635383663983</v>
      </c>
      <c r="Z75" s="203">
        <v>32.840539007400771</v>
      </c>
      <c r="AA75" s="203">
        <v>21.707450611901908</v>
      </c>
      <c r="AB75" s="202">
        <v>0</v>
      </c>
      <c r="AC75" s="202">
        <v>0</v>
      </c>
      <c r="AD75" s="202">
        <v>320265.80444864737</v>
      </c>
      <c r="AE75" s="202">
        <v>527519.88833592692</v>
      </c>
      <c r="AF75" s="202">
        <v>77180.210411444845</v>
      </c>
      <c r="AG75" s="202">
        <v>100685.72522156405</v>
      </c>
      <c r="AH75" s="202">
        <v>27579.757631876902</v>
      </c>
      <c r="AI75" s="202">
        <v>45257.106981201672</v>
      </c>
      <c r="AJ75" s="202">
        <v>40892.191217517407</v>
      </c>
      <c r="AK75" s="202">
        <v>245349.36685362915</v>
      </c>
      <c r="AL75" s="229">
        <v>3.7709683760835916E-2</v>
      </c>
      <c r="AM75" s="229">
        <v>0.12704000709807881</v>
      </c>
      <c r="AN75" s="229">
        <v>0.1075098172619036</v>
      </c>
      <c r="AO75" s="229">
        <v>9.6695970133786738E-2</v>
      </c>
      <c r="AP75" s="229">
        <v>0.29664491175779117</v>
      </c>
      <c r="AQ75" s="229">
        <v>0.3005262944638829</v>
      </c>
      <c r="AR75" s="229">
        <v>0</v>
      </c>
      <c r="AS75" s="229">
        <v>0</v>
      </c>
      <c r="AT75" s="229">
        <v>0</v>
      </c>
      <c r="AU75" s="229">
        <v>0</v>
      </c>
      <c r="AV75" s="229">
        <v>0</v>
      </c>
      <c r="AW75" s="229">
        <v>0</v>
      </c>
      <c r="AX75" s="229">
        <v>0</v>
      </c>
      <c r="AY75" s="229">
        <v>0</v>
      </c>
      <c r="AZ75" s="229">
        <v>0</v>
      </c>
      <c r="BA75" s="229">
        <v>0</v>
      </c>
      <c r="BB75" s="231">
        <v>341197</v>
      </c>
    </row>
    <row r="76" spans="1:54" ht="18" customHeight="1" thickBot="1" x14ac:dyDescent="0.2">
      <c r="A76" s="194" t="s">
        <v>758</v>
      </c>
      <c r="B76" s="195" t="s">
        <v>713</v>
      </c>
      <c r="C76" s="195" t="s">
        <v>713</v>
      </c>
      <c r="D76" s="226" t="s">
        <v>713</v>
      </c>
      <c r="E76" s="226" t="s">
        <v>713</v>
      </c>
      <c r="F76" s="196" t="s">
        <v>713</v>
      </c>
      <c r="G76" s="196" t="s">
        <v>713</v>
      </c>
      <c r="H76" s="195" t="s">
        <v>713</v>
      </c>
      <c r="I76" s="195" t="s">
        <v>713</v>
      </c>
      <c r="J76" s="196" t="s">
        <v>713</v>
      </c>
      <c r="K76" s="196" t="s">
        <v>713</v>
      </c>
      <c r="L76" s="196" t="s">
        <v>713</v>
      </c>
      <c r="M76" s="196" t="s">
        <v>713</v>
      </c>
      <c r="N76" s="196" t="s">
        <v>713</v>
      </c>
      <c r="O76" s="196" t="s">
        <v>713</v>
      </c>
      <c r="P76" s="196" t="s">
        <v>713</v>
      </c>
      <c r="Q76" s="196" t="s">
        <v>713</v>
      </c>
      <c r="R76" s="196" t="s">
        <v>713</v>
      </c>
      <c r="S76" s="196" t="s">
        <v>713</v>
      </c>
      <c r="T76" s="197" t="s">
        <v>713</v>
      </c>
      <c r="U76" s="197" t="s">
        <v>713</v>
      </c>
      <c r="V76" s="197" t="s">
        <v>713</v>
      </c>
      <c r="W76" s="197" t="s">
        <v>713</v>
      </c>
      <c r="X76" s="197" t="s">
        <v>713</v>
      </c>
      <c r="Y76" s="197" t="s">
        <v>713</v>
      </c>
      <c r="Z76" s="198" t="s">
        <v>713</v>
      </c>
      <c r="AA76" s="198" t="s">
        <v>713</v>
      </c>
      <c r="AB76" s="197" t="s">
        <v>713</v>
      </c>
      <c r="AC76" s="197" t="s">
        <v>713</v>
      </c>
      <c r="AD76" s="197" t="s">
        <v>713</v>
      </c>
      <c r="AE76" s="197" t="s">
        <v>713</v>
      </c>
      <c r="AF76" s="197" t="s">
        <v>713</v>
      </c>
      <c r="AG76" s="197" t="s">
        <v>713</v>
      </c>
      <c r="AH76" s="197" t="s">
        <v>713</v>
      </c>
      <c r="AI76" s="197" t="s">
        <v>713</v>
      </c>
      <c r="AJ76" s="197" t="s">
        <v>713</v>
      </c>
      <c r="AK76" s="197" t="s">
        <v>713</v>
      </c>
      <c r="AL76" s="227" t="s">
        <v>713</v>
      </c>
      <c r="AM76" s="227" t="s">
        <v>713</v>
      </c>
      <c r="AN76" s="227" t="s">
        <v>713</v>
      </c>
      <c r="AO76" s="227" t="s">
        <v>713</v>
      </c>
      <c r="AP76" s="227" t="s">
        <v>713</v>
      </c>
      <c r="AQ76" s="227" t="s">
        <v>713</v>
      </c>
      <c r="AR76" s="227" t="s">
        <v>713</v>
      </c>
      <c r="AS76" s="227" t="s">
        <v>713</v>
      </c>
      <c r="AT76" s="227" t="s">
        <v>713</v>
      </c>
      <c r="AU76" s="227" t="s">
        <v>713</v>
      </c>
      <c r="AV76" s="227" t="s">
        <v>713</v>
      </c>
      <c r="AW76" s="227" t="s">
        <v>713</v>
      </c>
      <c r="AX76" s="227" t="s">
        <v>713</v>
      </c>
      <c r="AY76" s="227" t="s">
        <v>713</v>
      </c>
      <c r="AZ76" s="227" t="s">
        <v>713</v>
      </c>
      <c r="BA76" s="227" t="s">
        <v>713</v>
      </c>
      <c r="BB76" s="232">
        <v>0</v>
      </c>
    </row>
    <row r="77" spans="1:54" ht="18" customHeight="1" thickTop="1" x14ac:dyDescent="0.15">
      <c r="A77" s="207" t="s">
        <v>759</v>
      </c>
      <c r="B77" s="208">
        <v>3922962.0307025448</v>
      </c>
      <c r="C77" s="208">
        <v>4452854.5049000168</v>
      </c>
      <c r="D77" s="233">
        <v>4.3874894974585761</v>
      </c>
      <c r="E77" s="233">
        <v>3.7042298895650814</v>
      </c>
      <c r="F77" s="209">
        <v>0.54876739845449973</v>
      </c>
      <c r="G77" s="209">
        <v>0.52932872483182214</v>
      </c>
      <c r="H77" s="208">
        <v>5483708.2217464102</v>
      </c>
      <c r="I77" s="208">
        <v>6259546.6285841269</v>
      </c>
      <c r="J77" s="209">
        <v>0.95781469319037638</v>
      </c>
      <c r="K77" s="209">
        <v>0.89396041419731742</v>
      </c>
      <c r="L77" s="209">
        <v>0.76033593974998215</v>
      </c>
      <c r="M77" s="209">
        <v>0.71278582444908933</v>
      </c>
      <c r="N77" s="209">
        <v>0.25145546850104045</v>
      </c>
      <c r="O77" s="209">
        <v>0.29963006920817975</v>
      </c>
      <c r="P77" s="209">
        <v>0.95940905957746392</v>
      </c>
      <c r="Q77" s="209">
        <v>0.95939492109392532</v>
      </c>
      <c r="R77" s="209">
        <v>0.96595112434337393</v>
      </c>
      <c r="S77" s="209">
        <v>0.96195344636741675</v>
      </c>
      <c r="T77" s="210">
        <v>844250.07983247144</v>
      </c>
      <c r="U77" s="210">
        <v>1139484.3668201806</v>
      </c>
      <c r="V77" s="210">
        <v>95948920.785714284</v>
      </c>
      <c r="W77" s="210">
        <v>242085677.21428573</v>
      </c>
      <c r="X77" s="210">
        <v>14766.727395648972</v>
      </c>
      <c r="Y77" s="210">
        <v>37257.461288159444</v>
      </c>
      <c r="Z77" s="211">
        <v>8.4705981806355428</v>
      </c>
      <c r="AA77" s="211">
        <v>10.578699157909771</v>
      </c>
      <c r="AB77" s="210">
        <v>0</v>
      </c>
      <c r="AC77" s="210">
        <v>0</v>
      </c>
      <c r="AD77" s="210">
        <v>680806.92344911234</v>
      </c>
      <c r="AE77" s="210">
        <v>896714.29456556565</v>
      </c>
      <c r="AF77" s="210">
        <v>130590.42913861148</v>
      </c>
      <c r="AG77" s="210">
        <v>158514.70001748388</v>
      </c>
      <c r="AH77" s="210">
        <v>119270.91721976701</v>
      </c>
      <c r="AI77" s="210">
        <v>139757.03942304524</v>
      </c>
      <c r="AJ77" s="210">
        <v>142559.66557743915</v>
      </c>
      <c r="AK77" s="210">
        <v>361053.46087212797</v>
      </c>
      <c r="AL77" s="234">
        <v>4.8004270309109955E-2</v>
      </c>
      <c r="AM77" s="234">
        <v>8.1456338020507654E-2</v>
      </c>
      <c r="AN77" s="234">
        <v>0.46952464249540782</v>
      </c>
      <c r="AO77" s="234">
        <v>0.41048294486186004</v>
      </c>
      <c r="AP77" s="234">
        <v>0.23782187382046971</v>
      </c>
      <c r="AQ77" s="234">
        <v>0.267442285039313</v>
      </c>
      <c r="AR77" s="234">
        <v>0</v>
      </c>
      <c r="AS77" s="234">
        <v>0</v>
      </c>
      <c r="AT77" s="234">
        <v>0</v>
      </c>
      <c r="AU77" s="234">
        <v>0</v>
      </c>
      <c r="AV77" s="234">
        <v>0</v>
      </c>
      <c r="AW77" s="234">
        <v>0</v>
      </c>
      <c r="AX77" s="234">
        <v>0</v>
      </c>
      <c r="AY77" s="234">
        <v>0</v>
      </c>
      <c r="AZ77" s="234">
        <v>0</v>
      </c>
      <c r="BA77" s="234">
        <v>0</v>
      </c>
      <c r="BB77" s="235">
        <v>6498</v>
      </c>
    </row>
    <row r="78" spans="1:54" ht="18" customHeight="1" x14ac:dyDescent="0.15">
      <c r="A78" s="194" t="s">
        <v>760</v>
      </c>
      <c r="B78" s="195">
        <v>1870696.5623903128</v>
      </c>
      <c r="C78" s="195">
        <v>2363268.431622046</v>
      </c>
      <c r="D78" s="226">
        <v>3.7904028631736719</v>
      </c>
      <c r="E78" s="226">
        <v>3.3431811705520307</v>
      </c>
      <c r="F78" s="196">
        <v>0.57158496539845449</v>
      </c>
      <c r="G78" s="196">
        <v>0.52428734735092242</v>
      </c>
      <c r="H78" s="195">
        <v>2592872.959089655</v>
      </c>
      <c r="I78" s="195">
        <v>3268673.335298026</v>
      </c>
      <c r="J78" s="196">
        <v>1.0083949759066804</v>
      </c>
      <c r="K78" s="196">
        <v>0.98069622239781784</v>
      </c>
      <c r="L78" s="196">
        <v>0.7073012445915865</v>
      </c>
      <c r="M78" s="196">
        <v>0.63795433857917272</v>
      </c>
      <c r="N78" s="196">
        <v>0.31210063251442849</v>
      </c>
      <c r="O78" s="196">
        <v>0.35329581938219684</v>
      </c>
      <c r="P78" s="196">
        <v>0.99968235913093451</v>
      </c>
      <c r="Q78" s="196">
        <v>0.98874554907214074</v>
      </c>
      <c r="R78" s="196">
        <v>1.0076127388281526</v>
      </c>
      <c r="S78" s="196">
        <v>0.99368193579497321</v>
      </c>
      <c r="T78" s="197">
        <v>524544.38619006367</v>
      </c>
      <c r="U78" s="197">
        <v>823526.3194911324</v>
      </c>
      <c r="V78" s="197">
        <v>-1510392.4137931033</v>
      </c>
      <c r="W78" s="197">
        <v>322819610.20689654</v>
      </c>
      <c r="X78" s="197">
        <v>-51.116212197951221</v>
      </c>
      <c r="Y78" s="197">
        <v>10925.184439688272</v>
      </c>
      <c r="Z78" s="198">
        <v>27.463219813553621</v>
      </c>
      <c r="AA78" s="198">
        <v>18.433209051164624</v>
      </c>
      <c r="AB78" s="197">
        <v>0</v>
      </c>
      <c r="AC78" s="197">
        <v>0</v>
      </c>
      <c r="AD78" s="197">
        <v>399602.28004599048</v>
      </c>
      <c r="AE78" s="197">
        <v>572556.14790282678</v>
      </c>
      <c r="AF78" s="197">
        <v>71389.822638189202</v>
      </c>
      <c r="AG78" s="197">
        <v>77106.341067917325</v>
      </c>
      <c r="AH78" s="197">
        <v>52755.749904682452</v>
      </c>
      <c r="AI78" s="197">
        <v>68712.061643462861</v>
      </c>
      <c r="AJ78" s="197">
        <v>91698.879317622574</v>
      </c>
      <c r="AK78" s="197">
        <v>279084.32527622901</v>
      </c>
      <c r="AL78" s="227">
        <v>4.1752647032865998E-2</v>
      </c>
      <c r="AM78" s="227">
        <v>7.6703606348756698E-2</v>
      </c>
      <c r="AN78" s="227">
        <v>0.44401347205678621</v>
      </c>
      <c r="AO78" s="227">
        <v>0.37222125230401104</v>
      </c>
      <c r="AP78" s="227">
        <v>0.26643213574010477</v>
      </c>
      <c r="AQ78" s="227">
        <v>0.28694099404932749</v>
      </c>
      <c r="AR78" s="227">
        <v>0</v>
      </c>
      <c r="AS78" s="227">
        <v>0</v>
      </c>
      <c r="AT78" s="227">
        <v>0</v>
      </c>
      <c r="AU78" s="227">
        <v>0</v>
      </c>
      <c r="AV78" s="227">
        <v>0</v>
      </c>
      <c r="AW78" s="227">
        <v>0</v>
      </c>
      <c r="AX78" s="227">
        <v>0</v>
      </c>
      <c r="AY78" s="227">
        <v>0</v>
      </c>
      <c r="AZ78" s="227">
        <v>0</v>
      </c>
      <c r="BA78" s="227">
        <v>0</v>
      </c>
      <c r="BB78" s="232">
        <v>29548</v>
      </c>
    </row>
    <row r="79" spans="1:54" ht="18" customHeight="1" x14ac:dyDescent="0.15">
      <c r="A79" s="199" t="s">
        <v>761</v>
      </c>
      <c r="B79" s="200">
        <v>1701359.4459131048</v>
      </c>
      <c r="C79" s="200">
        <v>2154110.836788075</v>
      </c>
      <c r="D79" s="228">
        <v>3.7581101156639738</v>
      </c>
      <c r="E79" s="228">
        <v>3.0076518510019108</v>
      </c>
      <c r="F79" s="201">
        <v>0.57680088131387031</v>
      </c>
      <c r="G79" s="201">
        <v>0.53648430933378988</v>
      </c>
      <c r="H79" s="200">
        <v>2493371.500883176</v>
      </c>
      <c r="I79" s="200">
        <v>3113473.9533770671</v>
      </c>
      <c r="J79" s="201">
        <v>0.81334647015067241</v>
      </c>
      <c r="K79" s="201">
        <v>0.84690766543231533</v>
      </c>
      <c r="L79" s="201">
        <v>0.71867409944589866</v>
      </c>
      <c r="M79" s="201">
        <v>0.6390367768713836</v>
      </c>
      <c r="N79" s="201">
        <v>0.28636073898376552</v>
      </c>
      <c r="O79" s="201">
        <v>0.32694372176623121</v>
      </c>
      <c r="P79" s="201">
        <v>1.0150534929280131</v>
      </c>
      <c r="Q79" s="201">
        <v>1.0043507010942632</v>
      </c>
      <c r="R79" s="201">
        <v>0.92985251545381309</v>
      </c>
      <c r="S79" s="201">
        <v>0.95250028205617254</v>
      </c>
      <c r="T79" s="202">
        <v>470189.80773252493</v>
      </c>
      <c r="U79" s="202">
        <v>773673.57287118805</v>
      </c>
      <c r="V79" s="202">
        <v>749570483</v>
      </c>
      <c r="W79" s="202">
        <v>1381821293.9000001</v>
      </c>
      <c r="X79" s="202">
        <v>11388.671699798837</v>
      </c>
      <c r="Y79" s="202">
        <v>20994.835603763149</v>
      </c>
      <c r="Z79" s="203">
        <v>21.172191602984565</v>
      </c>
      <c r="AA79" s="203">
        <v>17.930623677561726</v>
      </c>
      <c r="AB79" s="202">
        <v>0</v>
      </c>
      <c r="AC79" s="202">
        <v>0</v>
      </c>
      <c r="AD79" s="202">
        <v>383180.11054167082</v>
      </c>
      <c r="AE79" s="202">
        <v>595423.34791979601</v>
      </c>
      <c r="AF79" s="202">
        <v>66834.262572230422</v>
      </c>
      <c r="AG79" s="202">
        <v>77772.131656412457</v>
      </c>
      <c r="AH79" s="202">
        <v>48753.658868378538</v>
      </c>
      <c r="AI79" s="202">
        <v>63861.427461107458</v>
      </c>
      <c r="AJ79" s="202">
        <v>75104.642684063787</v>
      </c>
      <c r="AK79" s="202">
        <v>302087.875919263</v>
      </c>
      <c r="AL79" s="229">
        <v>4.0536051249801003E-2</v>
      </c>
      <c r="AM79" s="229">
        <v>6.3034073420970754E-2</v>
      </c>
      <c r="AN79" s="229">
        <v>0.47049789721739677</v>
      </c>
      <c r="AO79" s="229">
        <v>0.41122136389600439</v>
      </c>
      <c r="AP79" s="229">
        <v>0.30879868218125622</v>
      </c>
      <c r="AQ79" s="229">
        <v>0.31764377809065508</v>
      </c>
      <c r="AR79" s="229">
        <v>0</v>
      </c>
      <c r="AS79" s="229">
        <v>0</v>
      </c>
      <c r="AT79" s="229">
        <v>0</v>
      </c>
      <c r="AU79" s="229">
        <v>0</v>
      </c>
      <c r="AV79" s="229">
        <v>0</v>
      </c>
      <c r="AW79" s="229">
        <v>0</v>
      </c>
      <c r="AX79" s="229">
        <v>0</v>
      </c>
      <c r="AY79" s="229">
        <v>0</v>
      </c>
      <c r="AZ79" s="229">
        <v>0</v>
      </c>
      <c r="BA79" s="229">
        <v>0</v>
      </c>
      <c r="BB79" s="231">
        <v>65817</v>
      </c>
    </row>
    <row r="80" spans="1:54" ht="18" customHeight="1" x14ac:dyDescent="0.15">
      <c r="A80" s="194" t="s">
        <v>762</v>
      </c>
      <c r="B80" s="195">
        <v>1442404.2866333129</v>
      </c>
      <c r="C80" s="195">
        <v>1835025.3689896755</v>
      </c>
      <c r="D80" s="226">
        <v>2.8215767588832428</v>
      </c>
      <c r="E80" s="226">
        <v>2.3395630522660542</v>
      </c>
      <c r="F80" s="196">
        <v>0.58358652525181043</v>
      </c>
      <c r="G80" s="196">
        <v>0.53110634529370426</v>
      </c>
      <c r="H80" s="195">
        <v>2239336.2650379096</v>
      </c>
      <c r="I80" s="195">
        <v>2703140.2648787294</v>
      </c>
      <c r="J80" s="196">
        <v>0.82334426551598383</v>
      </c>
      <c r="K80" s="196">
        <v>0.85582735658243525</v>
      </c>
      <c r="L80" s="196">
        <v>0.57808898684326337</v>
      </c>
      <c r="M80" s="196">
        <v>0.5104888574408587</v>
      </c>
      <c r="N80" s="196">
        <v>0.41015067322336107</v>
      </c>
      <c r="O80" s="196">
        <v>0.40164315233745496</v>
      </c>
      <c r="P80" s="196">
        <v>0.985658137146605</v>
      </c>
      <c r="Q80" s="196">
        <v>0.98033024296387183</v>
      </c>
      <c r="R80" s="196">
        <v>0.99194462840495801</v>
      </c>
      <c r="S80" s="196">
        <v>0.98354376984511915</v>
      </c>
      <c r="T80" s="197">
        <v>528523.76904752327</v>
      </c>
      <c r="U80" s="197">
        <v>833263.48444206966</v>
      </c>
      <c r="V80" s="197">
        <v>2079512043</v>
      </c>
      <c r="W80" s="197">
        <v>3551622661.5</v>
      </c>
      <c r="X80" s="197">
        <v>14676.698400711422</v>
      </c>
      <c r="Y80" s="197">
        <v>25066.502890153017</v>
      </c>
      <c r="Z80" s="198">
        <v>16.448683318408545</v>
      </c>
      <c r="AA80" s="198">
        <v>13.713005469231017</v>
      </c>
      <c r="AB80" s="197">
        <v>0</v>
      </c>
      <c r="AC80" s="197">
        <v>0</v>
      </c>
      <c r="AD80" s="197">
        <v>404485.05763683759</v>
      </c>
      <c r="AE80" s="197">
        <v>637493.02170559694</v>
      </c>
      <c r="AF80" s="197">
        <v>70473.378940549359</v>
      </c>
      <c r="AG80" s="197">
        <v>77774.187415485561</v>
      </c>
      <c r="AH80" s="197">
        <v>46631.539704411087</v>
      </c>
      <c r="AI80" s="197">
        <v>59405.561153730392</v>
      </c>
      <c r="AJ80" s="197">
        <v>65195.281598504465</v>
      </c>
      <c r="AK80" s="197">
        <v>314303.21885964181</v>
      </c>
      <c r="AL80" s="227">
        <v>6.7040981329128835E-2</v>
      </c>
      <c r="AM80" s="227">
        <v>7.5633131298111167E-2</v>
      </c>
      <c r="AN80" s="227">
        <v>0.47394172954229802</v>
      </c>
      <c r="AO80" s="227">
        <v>0.4553584026715371</v>
      </c>
      <c r="AP80" s="227">
        <v>0.32061992573748127</v>
      </c>
      <c r="AQ80" s="227">
        <v>0.33883624132693779</v>
      </c>
      <c r="AR80" s="227">
        <v>0</v>
      </c>
      <c r="AS80" s="227">
        <v>0</v>
      </c>
      <c r="AT80" s="227">
        <v>0</v>
      </c>
      <c r="AU80" s="227">
        <v>0</v>
      </c>
      <c r="AV80" s="227">
        <v>0</v>
      </c>
      <c r="AW80" s="227">
        <v>0</v>
      </c>
      <c r="AX80" s="227">
        <v>0</v>
      </c>
      <c r="AY80" s="227">
        <v>0</v>
      </c>
      <c r="AZ80" s="227">
        <v>0</v>
      </c>
      <c r="BA80" s="227">
        <v>0</v>
      </c>
      <c r="BB80" s="232">
        <v>141688</v>
      </c>
    </row>
    <row r="81" spans="1:54" ht="18" customHeight="1" x14ac:dyDescent="0.15">
      <c r="A81" s="199" t="s">
        <v>763</v>
      </c>
      <c r="B81" s="200">
        <v>1317060.4733684668</v>
      </c>
      <c r="C81" s="200">
        <v>1975416.0597532394</v>
      </c>
      <c r="D81" s="228">
        <v>3.2316134423141585</v>
      </c>
      <c r="E81" s="228">
        <v>3.0320449812230201</v>
      </c>
      <c r="F81" s="201">
        <v>0.57760316807441547</v>
      </c>
      <c r="G81" s="201">
        <v>0.49534223660756505</v>
      </c>
      <c r="H81" s="200">
        <v>1642388.9896062992</v>
      </c>
      <c r="I81" s="200">
        <v>2428024.1541471882</v>
      </c>
      <c r="J81" s="201">
        <v>0.980694929769788</v>
      </c>
      <c r="K81" s="201">
        <v>0.93143317393296476</v>
      </c>
      <c r="L81" s="201">
        <v>0.60187935296492534</v>
      </c>
      <c r="M81" s="201">
        <v>0.47198836986237719</v>
      </c>
      <c r="N81" s="201">
        <v>0.41851591588327441</v>
      </c>
      <c r="O81" s="201">
        <v>0.45013173889833935</v>
      </c>
      <c r="P81" s="201">
        <v>0.95963285076327043</v>
      </c>
      <c r="Q81" s="201">
        <v>0.96400676124633278</v>
      </c>
      <c r="R81" s="201">
        <v>0.96210525572100924</v>
      </c>
      <c r="S81" s="201">
        <v>0.96434576252367954</v>
      </c>
      <c r="T81" s="202">
        <v>524348.96784177574</v>
      </c>
      <c r="U81" s="202">
        <v>1043042.6539103478</v>
      </c>
      <c r="V81" s="202">
        <v>5623117248</v>
      </c>
      <c r="W81" s="202">
        <v>11215004359</v>
      </c>
      <c r="X81" s="202">
        <v>13945.358665757331</v>
      </c>
      <c r="Y81" s="202">
        <v>27813.266436852875</v>
      </c>
      <c r="Z81" s="203">
        <v>12.216575308147712</v>
      </c>
      <c r="AA81" s="203">
        <v>13.227965147747481</v>
      </c>
      <c r="AB81" s="202">
        <v>0</v>
      </c>
      <c r="AC81" s="202">
        <v>0</v>
      </c>
      <c r="AD81" s="202">
        <v>324092.20469216938</v>
      </c>
      <c r="AE81" s="202">
        <v>519208.80650009296</v>
      </c>
      <c r="AF81" s="202">
        <v>52566.783954367915</v>
      </c>
      <c r="AG81" s="202">
        <v>58744.982930125858</v>
      </c>
      <c r="AH81" s="202">
        <v>32877.264527249055</v>
      </c>
      <c r="AI81" s="202">
        <v>55671.920314960633</v>
      </c>
      <c r="AJ81" s="202">
        <v>78472.129357058715</v>
      </c>
      <c r="AK81" s="202">
        <v>276962.85033666069</v>
      </c>
      <c r="AL81" s="229">
        <v>5.2890431455837106E-2</v>
      </c>
      <c r="AM81" s="229">
        <v>9.002335336927271E-2</v>
      </c>
      <c r="AN81" s="229">
        <v>0.10365090274630724</v>
      </c>
      <c r="AO81" s="229">
        <v>0.14447095878367514</v>
      </c>
      <c r="AP81" s="229">
        <v>0.34436691875497383</v>
      </c>
      <c r="AQ81" s="229">
        <v>0.33853596818478737</v>
      </c>
      <c r="AR81" s="229">
        <v>0</v>
      </c>
      <c r="AS81" s="229">
        <v>0</v>
      </c>
      <c r="AT81" s="229">
        <v>0</v>
      </c>
      <c r="AU81" s="229">
        <v>0</v>
      </c>
      <c r="AV81" s="229">
        <v>0</v>
      </c>
      <c r="AW81" s="229">
        <v>0</v>
      </c>
      <c r="AX81" s="229">
        <v>0</v>
      </c>
      <c r="AY81" s="229">
        <v>0</v>
      </c>
      <c r="AZ81" s="229">
        <v>0</v>
      </c>
      <c r="BA81" s="229">
        <v>0</v>
      </c>
      <c r="BB81" s="231">
        <v>403225</v>
      </c>
    </row>
    <row r="82" spans="1:54" ht="18" customHeight="1" thickBot="1" x14ac:dyDescent="0.2">
      <c r="A82" s="194" t="s">
        <v>764</v>
      </c>
      <c r="B82" s="195">
        <v>1524828.2719875076</v>
      </c>
      <c r="C82" s="195">
        <v>1632168.3755897314</v>
      </c>
      <c r="D82" s="226">
        <v>2.8690763059656246</v>
      </c>
      <c r="E82" s="226">
        <v>2.8359227458228271</v>
      </c>
      <c r="F82" s="196">
        <v>0.54764248542309579</v>
      </c>
      <c r="G82" s="196">
        <v>0.55477730406633641</v>
      </c>
      <c r="H82" s="195">
        <v>2436013.0717147333</v>
      </c>
      <c r="I82" s="195">
        <v>2553326.5052609732</v>
      </c>
      <c r="J82" s="196">
        <v>0.38067554636381412</v>
      </c>
      <c r="K82" s="196">
        <v>0.41663941806159488</v>
      </c>
      <c r="L82" s="196">
        <v>0.38533210776179816</v>
      </c>
      <c r="M82" s="196">
        <v>0.3966432467385696</v>
      </c>
      <c r="N82" s="196">
        <v>0.57805679528123499</v>
      </c>
      <c r="O82" s="196">
        <v>0.57409700127759733</v>
      </c>
      <c r="P82" s="196">
        <v>1.0190153686952108</v>
      </c>
      <c r="Q82" s="196">
        <v>1.0188074123628517</v>
      </c>
      <c r="R82" s="196">
        <v>1.0253134772802264</v>
      </c>
      <c r="S82" s="196">
        <v>1.0228808346255138</v>
      </c>
      <c r="T82" s="197">
        <v>937262.97996778099</v>
      </c>
      <c r="U82" s="197">
        <v>984779.81187180313</v>
      </c>
      <c r="V82" s="197">
        <v>26300585401</v>
      </c>
      <c r="W82" s="197">
        <v>28851506418</v>
      </c>
      <c r="X82" s="197">
        <v>23630.206639311345</v>
      </c>
      <c r="Y82" s="197">
        <v>25922.124854560661</v>
      </c>
      <c r="Z82" s="198">
        <v>27.226571835686087</v>
      </c>
      <c r="AA82" s="198">
        <v>25.370958120138667</v>
      </c>
      <c r="AB82" s="197">
        <v>0</v>
      </c>
      <c r="AC82" s="197">
        <v>0</v>
      </c>
      <c r="AD82" s="197">
        <v>392777.60541038832</v>
      </c>
      <c r="AE82" s="197">
        <v>394357.32437352149</v>
      </c>
      <c r="AF82" s="197">
        <v>128339.71448607242</v>
      </c>
      <c r="AG82" s="197">
        <v>142553.38947463944</v>
      </c>
      <c r="AH82" s="197">
        <v>51653.171736565899</v>
      </c>
      <c r="AI82" s="197">
        <v>55441.95790143279</v>
      </c>
      <c r="AJ82" s="197">
        <v>137752.57258040606</v>
      </c>
      <c r="AK82" s="197">
        <v>136696.43046809229</v>
      </c>
      <c r="AL82" s="227">
        <v>4.4093561373474657E-2</v>
      </c>
      <c r="AM82" s="227">
        <v>0.10651005080298852</v>
      </c>
      <c r="AN82" s="227">
        <v>0.44606358149364589</v>
      </c>
      <c r="AO82" s="227">
        <v>0.37970806915165689</v>
      </c>
      <c r="AP82" s="227">
        <v>0.18578243207170572</v>
      </c>
      <c r="AQ82" s="227">
        <v>0.18504464975146567</v>
      </c>
      <c r="AR82" s="227">
        <v>0</v>
      </c>
      <c r="AS82" s="227">
        <v>0</v>
      </c>
      <c r="AT82" s="227">
        <v>0</v>
      </c>
      <c r="AU82" s="227">
        <v>0</v>
      </c>
      <c r="AV82" s="227">
        <v>0</v>
      </c>
      <c r="AW82" s="227">
        <v>0</v>
      </c>
      <c r="AX82" s="227">
        <v>0</v>
      </c>
      <c r="AY82" s="227">
        <v>0</v>
      </c>
      <c r="AZ82" s="227">
        <v>0</v>
      </c>
      <c r="BA82" s="227">
        <v>0</v>
      </c>
      <c r="BB82" s="232">
        <v>1113007</v>
      </c>
    </row>
    <row r="83" spans="1:54" ht="18" customHeight="1" thickTop="1" x14ac:dyDescent="0.15">
      <c r="A83" s="207" t="s">
        <v>765</v>
      </c>
      <c r="B83" s="208">
        <v>13177388.41673201</v>
      </c>
      <c r="C83" s="208">
        <v>16123280.395363927</v>
      </c>
      <c r="D83" s="233">
        <v>6.5183879906554845</v>
      </c>
      <c r="E83" s="233">
        <v>6.1105977792040029</v>
      </c>
      <c r="F83" s="209">
        <v>0.4383409365622159</v>
      </c>
      <c r="G83" s="209">
        <v>0.44881833885729516</v>
      </c>
      <c r="H83" s="208">
        <v>20199509.386430018</v>
      </c>
      <c r="I83" s="208">
        <v>25361941.915909659</v>
      </c>
      <c r="J83" s="209">
        <v>0.88122702766154126</v>
      </c>
      <c r="K83" s="209">
        <v>0.93875146545536647</v>
      </c>
      <c r="L83" s="209">
        <v>0.84797400367172027</v>
      </c>
      <c r="M83" s="209">
        <v>0.83598465671961408</v>
      </c>
      <c r="N83" s="209">
        <v>0.1471444271994182</v>
      </c>
      <c r="O83" s="209">
        <v>0.15898622615734745</v>
      </c>
      <c r="P83" s="209">
        <v>0.97266024166500453</v>
      </c>
      <c r="Q83" s="209">
        <v>0.97946171310369756</v>
      </c>
      <c r="R83" s="209">
        <v>0.98368503153523112</v>
      </c>
      <c r="S83" s="209">
        <v>0.97629339363997814</v>
      </c>
      <c r="T83" s="210">
        <v>1876170.5671642039</v>
      </c>
      <c r="U83" s="210">
        <v>2521202.4981223522</v>
      </c>
      <c r="V83" s="210">
        <v>-3177486</v>
      </c>
      <c r="W83" s="210">
        <v>-32132076.444444444</v>
      </c>
      <c r="X83" s="210">
        <v>-1462.63164893617</v>
      </c>
      <c r="Y83" s="210">
        <v>-14790.747135842881</v>
      </c>
      <c r="Z83" s="211">
        <v>11.775285245740779</v>
      </c>
      <c r="AA83" s="211">
        <v>8.8580138130345123</v>
      </c>
      <c r="AB83" s="210">
        <v>0</v>
      </c>
      <c r="AC83" s="210">
        <v>0</v>
      </c>
      <c r="AD83" s="210">
        <v>1672259.9731218773</v>
      </c>
      <c r="AE83" s="210">
        <v>1949780.2387095522</v>
      </c>
      <c r="AF83" s="210">
        <v>392742.14617840096</v>
      </c>
      <c r="AG83" s="210">
        <v>503395.2331053029</v>
      </c>
      <c r="AH83" s="210">
        <v>545537.9815438427</v>
      </c>
      <c r="AI83" s="210">
        <v>694478.11121856701</v>
      </c>
      <c r="AJ83" s="210">
        <v>209492.52491811817</v>
      </c>
      <c r="AK83" s="210">
        <v>413041.96944028186</v>
      </c>
      <c r="AL83" s="234">
        <v>5.1122190102742548E-2</v>
      </c>
      <c r="AM83" s="234">
        <v>0.14758210122161214</v>
      </c>
      <c r="AN83" s="234">
        <v>0.6183526906465705</v>
      </c>
      <c r="AO83" s="234">
        <v>0.62578222262936489</v>
      </c>
      <c r="AP83" s="234">
        <v>0.35374960077633094</v>
      </c>
      <c r="AQ83" s="234">
        <v>0.41026494738488178</v>
      </c>
      <c r="AR83" s="234">
        <v>0</v>
      </c>
      <c r="AS83" s="234">
        <v>0</v>
      </c>
      <c r="AT83" s="234">
        <v>0</v>
      </c>
      <c r="AU83" s="234">
        <v>0</v>
      </c>
      <c r="AV83" s="234">
        <v>0</v>
      </c>
      <c r="AW83" s="234">
        <v>0</v>
      </c>
      <c r="AX83" s="234">
        <v>0</v>
      </c>
      <c r="AY83" s="234">
        <v>0</v>
      </c>
      <c r="AZ83" s="234">
        <v>0</v>
      </c>
      <c r="BA83" s="234">
        <v>0</v>
      </c>
      <c r="BB83" s="235">
        <v>2172</v>
      </c>
    </row>
    <row r="84" spans="1:54" ht="18" customHeight="1" x14ac:dyDescent="0.15">
      <c r="A84" s="194" t="s">
        <v>766</v>
      </c>
      <c r="B84" s="195">
        <v>1960220.0401562916</v>
      </c>
      <c r="C84" s="195">
        <v>2300243.5797876618</v>
      </c>
      <c r="D84" s="226">
        <v>3.6140707881112459</v>
      </c>
      <c r="E84" s="226">
        <v>2.9730989379715913</v>
      </c>
      <c r="F84" s="196">
        <v>0.48464461855220037</v>
      </c>
      <c r="G84" s="196">
        <v>0.473473300810211</v>
      </c>
      <c r="H84" s="195">
        <v>1933192.8094860888</v>
      </c>
      <c r="I84" s="195">
        <v>2396191.6187908747</v>
      </c>
      <c r="J84" s="196">
        <v>1.7147541732938438</v>
      </c>
      <c r="K84" s="196">
        <v>1.5926815105667596</v>
      </c>
      <c r="L84" s="196">
        <v>0.73308477151819196</v>
      </c>
      <c r="M84" s="196">
        <v>0.70612239409594924</v>
      </c>
      <c r="N84" s="196">
        <v>0.28504653171045713</v>
      </c>
      <c r="O84" s="196">
        <v>0.29143363379372089</v>
      </c>
      <c r="P84" s="196">
        <v>0.94043344259919837</v>
      </c>
      <c r="Q84" s="196">
        <v>0.94937609602108042</v>
      </c>
      <c r="R84" s="196">
        <v>0.93149714958707519</v>
      </c>
      <c r="S84" s="196">
        <v>0.94294657426496942</v>
      </c>
      <c r="T84" s="197">
        <v>392837.56930907437</v>
      </c>
      <c r="U84" s="197">
        <v>523220.91618774342</v>
      </c>
      <c r="V84" s="197">
        <v>203845698</v>
      </c>
      <c r="W84" s="197">
        <v>367183345.19999999</v>
      </c>
      <c r="X84" s="197">
        <v>7279.9695009803245</v>
      </c>
      <c r="Y84" s="197">
        <v>13113.269402054935</v>
      </c>
      <c r="Z84" s="198">
        <v>20.491154958020037</v>
      </c>
      <c r="AA84" s="198">
        <v>16.7648464171142</v>
      </c>
      <c r="AB84" s="197">
        <v>0</v>
      </c>
      <c r="AC84" s="197">
        <v>0</v>
      </c>
      <c r="AD84" s="197">
        <v>407032.357293387</v>
      </c>
      <c r="AE84" s="197">
        <v>584327.77375492058</v>
      </c>
      <c r="AF84" s="197">
        <v>75508.635084114634</v>
      </c>
      <c r="AG84" s="197">
        <v>82664.632442021611</v>
      </c>
      <c r="AH84" s="197">
        <v>48185.099795798997</v>
      </c>
      <c r="AI84" s="197">
        <v>58356.035840386801</v>
      </c>
      <c r="AJ84" s="197">
        <v>115313.2631539518</v>
      </c>
      <c r="AK84" s="197">
        <v>314143.86887413671</v>
      </c>
      <c r="AL84" s="227">
        <v>6.8138196802375886E-2</v>
      </c>
      <c r="AM84" s="227">
        <v>9.439953198998037E-2</v>
      </c>
      <c r="AN84" s="227">
        <v>0.59399319423834673</v>
      </c>
      <c r="AO84" s="227">
        <v>0.5832680596560138</v>
      </c>
      <c r="AP84" s="227">
        <v>0.38892772416526411</v>
      </c>
      <c r="AQ84" s="227">
        <v>0.40553606146421251</v>
      </c>
      <c r="AR84" s="227">
        <v>0</v>
      </c>
      <c r="AS84" s="227">
        <v>0</v>
      </c>
      <c r="AT84" s="227">
        <v>0</v>
      </c>
      <c r="AU84" s="227">
        <v>0</v>
      </c>
      <c r="AV84" s="227">
        <v>0</v>
      </c>
      <c r="AW84" s="227">
        <v>0</v>
      </c>
      <c r="AX84" s="227">
        <v>0</v>
      </c>
      <c r="AY84" s="227">
        <v>0</v>
      </c>
      <c r="AZ84" s="227">
        <v>0</v>
      </c>
      <c r="BA84" s="227">
        <v>0</v>
      </c>
      <c r="BB84" s="232">
        <v>28001</v>
      </c>
    </row>
    <row r="85" spans="1:54" ht="18" customHeight="1" x14ac:dyDescent="0.15">
      <c r="A85" s="199" t="s">
        <v>767</v>
      </c>
      <c r="B85" s="200">
        <v>2610426.1998550035</v>
      </c>
      <c r="C85" s="200">
        <v>2948773.3078915733</v>
      </c>
      <c r="D85" s="228">
        <v>4.1563148556268539</v>
      </c>
      <c r="E85" s="228">
        <v>3.383549570385429</v>
      </c>
      <c r="F85" s="201">
        <v>0.46635461076952262</v>
      </c>
      <c r="G85" s="201">
        <v>0.46195640724917769</v>
      </c>
      <c r="H85" s="200">
        <v>2950269.1995542613</v>
      </c>
      <c r="I85" s="200">
        <v>3492111.9109118516</v>
      </c>
      <c r="J85" s="201">
        <v>1.9566561431615443</v>
      </c>
      <c r="K85" s="201">
        <v>1.8488210167219241</v>
      </c>
      <c r="L85" s="201">
        <v>0.73555400542191718</v>
      </c>
      <c r="M85" s="201">
        <v>0.70035304078613148</v>
      </c>
      <c r="N85" s="201">
        <v>0.26777094596846973</v>
      </c>
      <c r="O85" s="201">
        <v>0.26791854254270009</v>
      </c>
      <c r="P85" s="201">
        <v>0.95278759825161563</v>
      </c>
      <c r="Q85" s="201">
        <v>0.96111083969512945</v>
      </c>
      <c r="R85" s="201">
        <v>0.94903469480985669</v>
      </c>
      <c r="S85" s="201">
        <v>0.95850250289163375</v>
      </c>
      <c r="T85" s="202">
        <v>587350.7080078352</v>
      </c>
      <c r="U85" s="202">
        <v>771544.19159445586</v>
      </c>
      <c r="V85" s="202">
        <v>-611443591</v>
      </c>
      <c r="W85" s="202">
        <v>-380053207.5</v>
      </c>
      <c r="X85" s="202">
        <v>-10491.752378664516</v>
      </c>
      <c r="Y85" s="202">
        <v>-6521.3278910747531</v>
      </c>
      <c r="Z85" s="203">
        <v>45.58946259993332</v>
      </c>
      <c r="AA85" s="203">
        <v>24.49944743843675</v>
      </c>
      <c r="AB85" s="202">
        <v>0</v>
      </c>
      <c r="AC85" s="202">
        <v>0</v>
      </c>
      <c r="AD85" s="202">
        <v>464640.68281803187</v>
      </c>
      <c r="AE85" s="202">
        <v>642903.07271743799</v>
      </c>
      <c r="AF85" s="202">
        <v>79947.049155013476</v>
      </c>
      <c r="AG85" s="202">
        <v>88978.618815890673</v>
      </c>
      <c r="AH85" s="202">
        <v>76553.583142516436</v>
      </c>
      <c r="AI85" s="202">
        <v>87843.601274900997</v>
      </c>
      <c r="AJ85" s="202">
        <v>79587.277946209477</v>
      </c>
      <c r="AK85" s="202">
        <v>274681.52910429129</v>
      </c>
      <c r="AL85" s="229">
        <v>4.7608398556157332E-2</v>
      </c>
      <c r="AM85" s="229">
        <v>7.9176738637275035E-2</v>
      </c>
      <c r="AN85" s="229">
        <v>0.52468099642402211</v>
      </c>
      <c r="AO85" s="229">
        <v>0.49269012562238163</v>
      </c>
      <c r="AP85" s="229">
        <v>0.43459407192618421</v>
      </c>
      <c r="AQ85" s="229">
        <v>0.43959509997875512</v>
      </c>
      <c r="AR85" s="229">
        <v>0</v>
      </c>
      <c r="AS85" s="229">
        <v>0</v>
      </c>
      <c r="AT85" s="229">
        <v>0</v>
      </c>
      <c r="AU85" s="229">
        <v>0</v>
      </c>
      <c r="AV85" s="229">
        <v>0</v>
      </c>
      <c r="AW85" s="229">
        <v>0</v>
      </c>
      <c r="AX85" s="229">
        <v>0</v>
      </c>
      <c r="AY85" s="229">
        <v>0</v>
      </c>
      <c r="AZ85" s="229">
        <v>0</v>
      </c>
      <c r="BA85" s="229">
        <v>0</v>
      </c>
      <c r="BB85" s="231">
        <v>58278</v>
      </c>
    </row>
    <row r="86" spans="1:54" ht="18" customHeight="1" x14ac:dyDescent="0.15">
      <c r="A86" s="194" t="s">
        <v>768</v>
      </c>
      <c r="B86" s="195">
        <v>1541300.9542224251</v>
      </c>
      <c r="C86" s="195">
        <v>1677543.8156427769</v>
      </c>
      <c r="D86" s="226">
        <v>3.4470807697354182</v>
      </c>
      <c r="E86" s="226">
        <v>2.422949111858566</v>
      </c>
      <c r="F86" s="196">
        <v>0.46944699412513896</v>
      </c>
      <c r="G86" s="196">
        <v>0.46985731882118498</v>
      </c>
      <c r="H86" s="195">
        <v>1691539.4705465273</v>
      </c>
      <c r="I86" s="195">
        <v>1882850.0580512134</v>
      </c>
      <c r="J86" s="196">
        <v>1.0580748876857593</v>
      </c>
      <c r="K86" s="196">
        <v>1.0368447673919243</v>
      </c>
      <c r="L86" s="196">
        <v>0.70892647751434434</v>
      </c>
      <c r="M86" s="196">
        <v>0.69449222791186715</v>
      </c>
      <c r="N86" s="196">
        <v>0.30521284817112138</v>
      </c>
      <c r="O86" s="196">
        <v>0.29619813349825941</v>
      </c>
      <c r="P86" s="196">
        <v>0.96721108905478947</v>
      </c>
      <c r="Q86" s="196">
        <v>0.96722420013080002</v>
      </c>
      <c r="R86" s="196">
        <v>0.96669440679375385</v>
      </c>
      <c r="S86" s="196">
        <v>0.96703353514552826</v>
      </c>
      <c r="T86" s="197">
        <v>448631.89795602357</v>
      </c>
      <c r="U86" s="197">
        <v>512502.67369725025</v>
      </c>
      <c r="V86" s="197">
        <v>447270898</v>
      </c>
      <c r="W86" s="197">
        <v>1589660247</v>
      </c>
      <c r="X86" s="197">
        <v>3645.1801763622429</v>
      </c>
      <c r="Y86" s="197">
        <v>12955.455061857183</v>
      </c>
      <c r="Z86" s="198">
        <v>13.53494122564026</v>
      </c>
      <c r="AA86" s="198">
        <v>10.374295633898454</v>
      </c>
      <c r="AB86" s="197">
        <v>0</v>
      </c>
      <c r="AC86" s="197">
        <v>0</v>
      </c>
      <c r="AD86" s="197">
        <v>380263.77240794775</v>
      </c>
      <c r="AE86" s="197">
        <v>593643.07567113824</v>
      </c>
      <c r="AF86" s="197">
        <v>56620.901509347852</v>
      </c>
      <c r="AG86" s="197">
        <v>62814.542281299415</v>
      </c>
      <c r="AH86" s="197">
        <v>41074.769645156564</v>
      </c>
      <c r="AI86" s="197">
        <v>45804.7781128262</v>
      </c>
      <c r="AJ86" s="197">
        <v>72785.325976756692</v>
      </c>
      <c r="AK86" s="197">
        <v>314274.48814200261</v>
      </c>
      <c r="AL86" s="227">
        <v>3.6601816538758727E-2</v>
      </c>
      <c r="AM86" s="227">
        <v>5.8386673668171546E-2</v>
      </c>
      <c r="AN86" s="227">
        <v>0.54510952321812856</v>
      </c>
      <c r="AO86" s="227">
        <v>0.52885841364657948</v>
      </c>
      <c r="AP86" s="227">
        <v>0.41807020688483088</v>
      </c>
      <c r="AQ86" s="227">
        <v>0.44226773704506744</v>
      </c>
      <c r="AR86" s="227">
        <v>0</v>
      </c>
      <c r="AS86" s="227">
        <v>0</v>
      </c>
      <c r="AT86" s="227">
        <v>0</v>
      </c>
      <c r="AU86" s="227">
        <v>0</v>
      </c>
      <c r="AV86" s="227">
        <v>0</v>
      </c>
      <c r="AW86" s="227">
        <v>0</v>
      </c>
      <c r="AX86" s="227">
        <v>0</v>
      </c>
      <c r="AY86" s="227">
        <v>0</v>
      </c>
      <c r="AZ86" s="227">
        <v>0</v>
      </c>
      <c r="BA86" s="227">
        <v>0</v>
      </c>
      <c r="BB86" s="232">
        <v>122702</v>
      </c>
    </row>
    <row r="87" spans="1:54" ht="18" customHeight="1" x14ac:dyDescent="0.15">
      <c r="A87" s="199" t="s">
        <v>769</v>
      </c>
      <c r="B87" s="200" t="s">
        <v>713</v>
      </c>
      <c r="C87" s="200" t="s">
        <v>713</v>
      </c>
      <c r="D87" s="228" t="s">
        <v>713</v>
      </c>
      <c r="E87" s="228" t="s">
        <v>713</v>
      </c>
      <c r="F87" s="201" t="s">
        <v>713</v>
      </c>
      <c r="G87" s="201" t="s">
        <v>713</v>
      </c>
      <c r="H87" s="200" t="s">
        <v>713</v>
      </c>
      <c r="I87" s="200" t="s">
        <v>713</v>
      </c>
      <c r="J87" s="201" t="s">
        <v>713</v>
      </c>
      <c r="K87" s="201" t="s">
        <v>713</v>
      </c>
      <c r="L87" s="201" t="s">
        <v>713</v>
      </c>
      <c r="M87" s="201" t="s">
        <v>713</v>
      </c>
      <c r="N87" s="201" t="s">
        <v>713</v>
      </c>
      <c r="O87" s="201" t="s">
        <v>713</v>
      </c>
      <c r="P87" s="201" t="s">
        <v>713</v>
      </c>
      <c r="Q87" s="201" t="s">
        <v>713</v>
      </c>
      <c r="R87" s="201" t="s">
        <v>713</v>
      </c>
      <c r="S87" s="201" t="s">
        <v>713</v>
      </c>
      <c r="T87" s="202" t="s">
        <v>713</v>
      </c>
      <c r="U87" s="202" t="s">
        <v>713</v>
      </c>
      <c r="V87" s="202" t="s">
        <v>713</v>
      </c>
      <c r="W87" s="202" t="s">
        <v>713</v>
      </c>
      <c r="X87" s="202" t="s">
        <v>713</v>
      </c>
      <c r="Y87" s="202" t="s">
        <v>713</v>
      </c>
      <c r="Z87" s="203" t="s">
        <v>713</v>
      </c>
      <c r="AA87" s="203" t="s">
        <v>713</v>
      </c>
      <c r="AB87" s="202" t="s">
        <v>713</v>
      </c>
      <c r="AC87" s="202" t="s">
        <v>713</v>
      </c>
      <c r="AD87" s="202" t="s">
        <v>713</v>
      </c>
      <c r="AE87" s="202" t="s">
        <v>713</v>
      </c>
      <c r="AF87" s="202" t="s">
        <v>713</v>
      </c>
      <c r="AG87" s="202" t="s">
        <v>713</v>
      </c>
      <c r="AH87" s="202" t="s">
        <v>713</v>
      </c>
      <c r="AI87" s="202" t="s">
        <v>713</v>
      </c>
      <c r="AJ87" s="202" t="s">
        <v>713</v>
      </c>
      <c r="AK87" s="202" t="s">
        <v>713</v>
      </c>
      <c r="AL87" s="229" t="s">
        <v>713</v>
      </c>
      <c r="AM87" s="229" t="s">
        <v>713</v>
      </c>
      <c r="AN87" s="229" t="s">
        <v>713</v>
      </c>
      <c r="AO87" s="229" t="s">
        <v>713</v>
      </c>
      <c r="AP87" s="229" t="s">
        <v>713</v>
      </c>
      <c r="AQ87" s="229" t="s">
        <v>713</v>
      </c>
      <c r="AR87" s="229" t="s">
        <v>713</v>
      </c>
      <c r="AS87" s="229" t="s">
        <v>713</v>
      </c>
      <c r="AT87" s="229" t="s">
        <v>713</v>
      </c>
      <c r="AU87" s="229" t="s">
        <v>713</v>
      </c>
      <c r="AV87" s="229" t="s">
        <v>713</v>
      </c>
      <c r="AW87" s="229" t="s">
        <v>713</v>
      </c>
      <c r="AX87" s="229" t="s">
        <v>713</v>
      </c>
      <c r="AY87" s="229" t="s">
        <v>713</v>
      </c>
      <c r="AZ87" s="229" t="s">
        <v>713</v>
      </c>
      <c r="BA87" s="229" t="s">
        <v>713</v>
      </c>
      <c r="BB87" s="231">
        <v>0</v>
      </c>
    </row>
    <row r="88" spans="1:54" ht="18" customHeight="1" x14ac:dyDescent="0.15">
      <c r="A88" s="194" t="s">
        <v>770</v>
      </c>
      <c r="B88" s="195">
        <v>1667042.7579584364</v>
      </c>
      <c r="C88" s="195">
        <v>2044864.6596542173</v>
      </c>
      <c r="D88" s="226">
        <v>3.1296190336970331</v>
      </c>
      <c r="E88" s="226">
        <v>3.403790877777924</v>
      </c>
      <c r="F88" s="196">
        <v>0.5285308575936134</v>
      </c>
      <c r="G88" s="196">
        <v>0.52178294135841174</v>
      </c>
      <c r="H88" s="195">
        <v>1615346.654433859</v>
      </c>
      <c r="I88" s="195">
        <v>1926389.8595765384</v>
      </c>
      <c r="J88" s="196">
        <v>1.9676651034877934</v>
      </c>
      <c r="K88" s="196">
        <v>1.6636104668965186</v>
      </c>
      <c r="L88" s="196">
        <v>0.65704628809885279</v>
      </c>
      <c r="M88" s="196">
        <v>0.55502901534029103</v>
      </c>
      <c r="N88" s="196">
        <v>0.30034114802726292</v>
      </c>
      <c r="O88" s="196">
        <v>0.28880421539486278</v>
      </c>
      <c r="P88" s="196">
        <v>0.93987493196960359</v>
      </c>
      <c r="Q88" s="196">
        <v>0.93984461296182953</v>
      </c>
      <c r="R88" s="196">
        <v>0.94211545463117807</v>
      </c>
      <c r="S88" s="196">
        <v>0.93099771785150398</v>
      </c>
      <c r="T88" s="197">
        <v>571718.50173977145</v>
      </c>
      <c r="U88" s="197">
        <v>909905.44110217772</v>
      </c>
      <c r="V88" s="197">
        <v>7989720249</v>
      </c>
      <c r="W88" s="197">
        <v>23228961069</v>
      </c>
      <c r="X88" s="197">
        <v>5561.2269714335034</v>
      </c>
      <c r="Y88" s="197">
        <v>16168.466578222196</v>
      </c>
      <c r="Z88" s="198">
        <v>24.620737809459659</v>
      </c>
      <c r="AA88" s="198">
        <v>22.157693829315669</v>
      </c>
      <c r="AB88" s="197">
        <v>0</v>
      </c>
      <c r="AC88" s="197">
        <v>0</v>
      </c>
      <c r="AD88" s="197">
        <v>413170.83827190835</v>
      </c>
      <c r="AE88" s="197">
        <v>421284.37584909133</v>
      </c>
      <c r="AF88" s="197">
        <v>136865.47643773886</v>
      </c>
      <c r="AG88" s="197">
        <v>159861.79777097661</v>
      </c>
      <c r="AH88" s="197">
        <v>29162.229791819074</v>
      </c>
      <c r="AI88" s="197">
        <v>42112.436931459481</v>
      </c>
      <c r="AJ88" s="197">
        <v>164690.20712711156</v>
      </c>
      <c r="AK88" s="197">
        <v>165904.19462261334</v>
      </c>
      <c r="AL88" s="227">
        <v>5.3869023903624288E-2</v>
      </c>
      <c r="AM88" s="227">
        <v>0.14034894124700417</v>
      </c>
      <c r="AN88" s="227">
        <v>0.67918441249648664</v>
      </c>
      <c r="AO88" s="227">
        <v>0.69805993418150092</v>
      </c>
      <c r="AP88" s="227">
        <v>0.37346191483247271</v>
      </c>
      <c r="AQ88" s="227">
        <v>0.38524516161733607</v>
      </c>
      <c r="AR88" s="227">
        <v>0</v>
      </c>
      <c r="AS88" s="227">
        <v>0</v>
      </c>
      <c r="AT88" s="227">
        <v>0</v>
      </c>
      <c r="AU88" s="227">
        <v>0</v>
      </c>
      <c r="AV88" s="227">
        <v>0</v>
      </c>
      <c r="AW88" s="227">
        <v>0</v>
      </c>
      <c r="AX88" s="227">
        <v>0</v>
      </c>
      <c r="AY88" s="227">
        <v>0</v>
      </c>
      <c r="AZ88" s="227">
        <v>0</v>
      </c>
      <c r="BA88" s="227">
        <v>0</v>
      </c>
      <c r="BB88" s="232">
        <v>1436683</v>
      </c>
    </row>
    <row r="89" spans="1:54" ht="18" customHeight="1" x14ac:dyDescent="0.15">
      <c r="B89" s="204"/>
      <c r="C89" s="204"/>
      <c r="D89" s="205"/>
      <c r="E89" s="205"/>
      <c r="F89" s="206"/>
      <c r="G89" s="206"/>
      <c r="H89" s="204"/>
      <c r="I89" s="204"/>
      <c r="J89" s="206"/>
      <c r="K89" s="206"/>
      <c r="L89" s="206"/>
      <c r="M89" s="206"/>
      <c r="N89" s="206"/>
      <c r="O89" s="206"/>
      <c r="P89" s="206"/>
      <c r="Q89" s="206"/>
      <c r="R89" s="206"/>
      <c r="S89" s="206"/>
      <c r="T89" s="204"/>
      <c r="U89" s="204"/>
      <c r="V89" s="204"/>
      <c r="W89" s="204"/>
      <c r="X89" s="204"/>
      <c r="Y89" s="204"/>
      <c r="Z89" s="205"/>
      <c r="AA89" s="205"/>
      <c r="AB89" s="204"/>
      <c r="AC89" s="204"/>
      <c r="AD89" s="204"/>
      <c r="AE89" s="204"/>
      <c r="AF89" s="204"/>
      <c r="AG89" s="204"/>
      <c r="AH89" s="204"/>
      <c r="AI89" s="204"/>
      <c r="AJ89" s="204"/>
      <c r="AK89" s="204"/>
      <c r="AL89" s="206"/>
      <c r="AM89" s="206"/>
      <c r="AN89" s="206"/>
      <c r="AO89" s="206"/>
      <c r="AP89" s="206"/>
      <c r="AQ89" s="206"/>
      <c r="AR89" s="206"/>
      <c r="AS89" s="206"/>
      <c r="AT89" s="206"/>
      <c r="AU89" s="206"/>
      <c r="AV89" s="206"/>
      <c r="AW89" s="206"/>
      <c r="AX89" s="206"/>
      <c r="AY89" s="206"/>
      <c r="AZ89" s="206"/>
      <c r="BA89" s="206"/>
    </row>
    <row r="90" spans="1:54" ht="18" customHeight="1" x14ac:dyDescent="0.15">
      <c r="A90" s="194" t="s">
        <v>771</v>
      </c>
      <c r="B90" s="195">
        <v>1381168.3325084003</v>
      </c>
      <c r="C90" s="195">
        <v>1626604.1491064245</v>
      </c>
      <c r="D90" s="226">
        <v>2.7375716602965934</v>
      </c>
      <c r="E90" s="226">
        <v>2.8996465517765788</v>
      </c>
      <c r="F90" s="196">
        <v>0.52471825682997075</v>
      </c>
      <c r="G90" s="196">
        <v>0.52909635078948769</v>
      </c>
      <c r="H90" s="195">
        <v>1650211.4539554883</v>
      </c>
      <c r="I90" s="195">
        <v>1868704.8997349599</v>
      </c>
      <c r="J90" s="196">
        <v>1.1919561934844534</v>
      </c>
      <c r="K90" s="196">
        <v>1.1464430818361551</v>
      </c>
      <c r="L90" s="196">
        <v>0.37251393216446183</v>
      </c>
      <c r="M90" s="196">
        <v>0.34660607140987165</v>
      </c>
      <c r="N90" s="196">
        <v>0.62708319468677742</v>
      </c>
      <c r="O90" s="196">
        <v>0.57159485896644824</v>
      </c>
      <c r="P90" s="196">
        <v>0.97910865207100273</v>
      </c>
      <c r="Q90" s="196">
        <v>0.96572347073542397</v>
      </c>
      <c r="R90" s="196">
        <v>0.9807007015335214</v>
      </c>
      <c r="S90" s="196">
        <v>0.94959552896984267</v>
      </c>
      <c r="T90" s="197">
        <v>796362.46804197703</v>
      </c>
      <c r="U90" s="197">
        <v>997148.17618153384</v>
      </c>
      <c r="V90" s="197">
        <v>20259777303.333336</v>
      </c>
      <c r="W90" s="197">
        <v>43312242642.333336</v>
      </c>
      <c r="X90" s="197">
        <v>11158.815094492043</v>
      </c>
      <c r="Y90" s="197">
        <v>23855.805507499419</v>
      </c>
      <c r="Z90" s="198">
        <v>35.358528312909343</v>
      </c>
      <c r="AA90" s="198">
        <v>24.922376408598346</v>
      </c>
      <c r="AB90" s="197">
        <v>0</v>
      </c>
      <c r="AC90" s="197">
        <v>0</v>
      </c>
      <c r="AD90" s="197">
        <v>364131.70287071599</v>
      </c>
      <c r="AE90" s="197">
        <v>365473.66784745065</v>
      </c>
      <c r="AF90" s="197">
        <v>124516.76550792973</v>
      </c>
      <c r="AG90" s="197">
        <v>138752.48325457209</v>
      </c>
      <c r="AH90" s="197">
        <v>32590.893071876835</v>
      </c>
      <c r="AI90" s="197">
        <v>41083.885842689422</v>
      </c>
      <c r="AJ90" s="197">
        <v>141146.94565492542</v>
      </c>
      <c r="AK90" s="197">
        <v>141362.22694455771</v>
      </c>
      <c r="AL90" s="227">
        <v>4.7308427331821265E-2</v>
      </c>
      <c r="AM90" s="227">
        <v>0.13371453273175082</v>
      </c>
      <c r="AN90" s="227">
        <v>0.48260588262742848</v>
      </c>
      <c r="AO90" s="227">
        <v>0.43346404875867878</v>
      </c>
      <c r="AP90" s="227">
        <v>0.23996183143795741</v>
      </c>
      <c r="AQ90" s="227">
        <v>0.2428075394301635</v>
      </c>
      <c r="AR90" s="227">
        <v>0</v>
      </c>
      <c r="AS90" s="227">
        <v>0</v>
      </c>
      <c r="AT90" s="227">
        <v>0</v>
      </c>
      <c r="AU90" s="227">
        <v>0</v>
      </c>
      <c r="AV90" s="227">
        <v>0</v>
      </c>
      <c r="AW90" s="227">
        <v>0</v>
      </c>
      <c r="AX90" s="227">
        <v>0</v>
      </c>
      <c r="AY90" s="227">
        <v>0</v>
      </c>
      <c r="AZ90" s="227">
        <v>0</v>
      </c>
      <c r="BA90" s="227">
        <v>0</v>
      </c>
      <c r="BB90" s="232">
        <v>1815585</v>
      </c>
    </row>
    <row r="91" spans="1:54" ht="18" customHeight="1" x14ac:dyDescent="0.15">
      <c r="A91" s="199" t="s">
        <v>772</v>
      </c>
      <c r="B91" s="200">
        <v>1649942.7263267688</v>
      </c>
      <c r="C91" s="200">
        <v>2376725.1707547475</v>
      </c>
      <c r="D91" s="228">
        <v>3.7895231135851195</v>
      </c>
      <c r="E91" s="228">
        <v>3.4366772271910908</v>
      </c>
      <c r="F91" s="201">
        <v>0.61185683989874473</v>
      </c>
      <c r="G91" s="201">
        <v>0.52050028560538963</v>
      </c>
      <c r="H91" s="200">
        <v>1314110.4674363772</v>
      </c>
      <c r="I91" s="200">
        <v>2277961.0129176048</v>
      </c>
      <c r="J91" s="201">
        <v>1.1703597336298854</v>
      </c>
      <c r="K91" s="201">
        <v>1.0873354139573499</v>
      </c>
      <c r="L91" s="201">
        <v>0.58886784281211257</v>
      </c>
      <c r="M91" s="201">
        <v>0.48067061605051098</v>
      </c>
      <c r="N91" s="201">
        <v>0.41590762463926201</v>
      </c>
      <c r="O91" s="201">
        <v>0.4353225846430489</v>
      </c>
      <c r="P91" s="201">
        <v>0.98242460198531911</v>
      </c>
      <c r="Q91" s="201">
        <v>0.97373989239313097</v>
      </c>
      <c r="R91" s="201">
        <v>0.98140149547195932</v>
      </c>
      <c r="S91" s="201">
        <v>0.97550304810304267</v>
      </c>
      <c r="T91" s="202">
        <v>651512.34959331981</v>
      </c>
      <c r="U91" s="202">
        <v>1199899.0080452668</v>
      </c>
      <c r="V91" s="202">
        <v>3765505139</v>
      </c>
      <c r="W91" s="202">
        <v>22629547930</v>
      </c>
      <c r="X91" s="202">
        <v>3417.5010110452608</v>
      </c>
      <c r="Y91" s="202">
        <v>20538.148289663561</v>
      </c>
      <c r="Z91" s="203">
        <v>22.119613737604681</v>
      </c>
      <c r="AA91" s="203">
        <v>18.317574542559683</v>
      </c>
      <c r="AB91" s="202">
        <v>0</v>
      </c>
      <c r="AC91" s="202">
        <v>0</v>
      </c>
      <c r="AD91" s="202">
        <v>317216.51407261135</v>
      </c>
      <c r="AE91" s="202">
        <v>469446.51095590915</v>
      </c>
      <c r="AF91" s="202">
        <v>66114.138120986696</v>
      </c>
      <c r="AG91" s="202">
        <v>80019.712547401708</v>
      </c>
      <c r="AH91" s="202">
        <v>28327.258815815516</v>
      </c>
      <c r="AI91" s="202">
        <v>51349.573955188331</v>
      </c>
      <c r="AJ91" s="202">
        <v>37999.361028366671</v>
      </c>
      <c r="AK91" s="202">
        <v>213695.44549017551</v>
      </c>
      <c r="AL91" s="229">
        <v>5.9733819969289212E-2</v>
      </c>
      <c r="AM91" s="229">
        <v>0.15291466134791018</v>
      </c>
      <c r="AN91" s="229">
        <v>0.20576693930246107</v>
      </c>
      <c r="AO91" s="229">
        <v>0.16447544870541878</v>
      </c>
      <c r="AP91" s="229">
        <v>0.27829023712074957</v>
      </c>
      <c r="AQ91" s="229">
        <v>0.29559314990878249</v>
      </c>
      <c r="AR91" s="229">
        <v>0</v>
      </c>
      <c r="AS91" s="229">
        <v>0</v>
      </c>
      <c r="AT91" s="229">
        <v>0</v>
      </c>
      <c r="AU91" s="229">
        <v>0</v>
      </c>
      <c r="AV91" s="229">
        <v>0</v>
      </c>
      <c r="AW91" s="229">
        <v>0</v>
      </c>
      <c r="AX91" s="229">
        <v>0</v>
      </c>
      <c r="AY91" s="229">
        <v>0</v>
      </c>
      <c r="AZ91" s="229">
        <v>0</v>
      </c>
      <c r="BA91" s="229">
        <v>0</v>
      </c>
      <c r="BB91" s="231">
        <v>1101830</v>
      </c>
    </row>
    <row r="92" spans="1:54" ht="18" customHeight="1" x14ac:dyDescent="0.15">
      <c r="A92" s="194" t="s">
        <v>773</v>
      </c>
      <c r="B92" s="195">
        <v>1117944.7729546844</v>
      </c>
      <c r="C92" s="195">
        <v>1639352.9631670397</v>
      </c>
      <c r="D92" s="226">
        <v>2.8398035432188879</v>
      </c>
      <c r="E92" s="226">
        <v>2.3698528553474429</v>
      </c>
      <c r="F92" s="196">
        <v>0.61126555839610186</v>
      </c>
      <c r="G92" s="196">
        <v>0.54355945296748898</v>
      </c>
      <c r="H92" s="195">
        <v>1414630.7069158896</v>
      </c>
      <c r="I92" s="195">
        <v>2070554.0637159501</v>
      </c>
      <c r="J92" s="196">
        <v>1.2902708426455891</v>
      </c>
      <c r="K92" s="196">
        <v>1.1914522312879225</v>
      </c>
      <c r="L92" s="196">
        <v>0.57136590823023381</v>
      </c>
      <c r="M92" s="196">
        <v>0.46990407015216884</v>
      </c>
      <c r="N92" s="196">
        <v>0.41738542864347</v>
      </c>
      <c r="O92" s="196">
        <v>0.43663113811167681</v>
      </c>
      <c r="P92" s="196">
        <v>0.99550827808286124</v>
      </c>
      <c r="Q92" s="196">
        <v>0.98861005446182482</v>
      </c>
      <c r="R92" s="196">
        <v>1.0023591504131173</v>
      </c>
      <c r="S92" s="196">
        <v>1.0015902153991645</v>
      </c>
      <c r="T92" s="197">
        <v>456007.62215594627</v>
      </c>
      <c r="U92" s="197">
        <v>877042.69954749546</v>
      </c>
      <c r="V92" s="197">
        <v>-715857769.79999995</v>
      </c>
      <c r="W92" s="197">
        <v>2688650674.1999998</v>
      </c>
      <c r="X92" s="197">
        <v>-1674.657421937505</v>
      </c>
      <c r="Y92" s="197">
        <v>6289.7533511499878</v>
      </c>
      <c r="Z92" s="198">
        <v>17.971726978768576</v>
      </c>
      <c r="AA92" s="198">
        <v>16.466722652251882</v>
      </c>
      <c r="AB92" s="197">
        <v>0</v>
      </c>
      <c r="AC92" s="197">
        <v>0</v>
      </c>
      <c r="AD92" s="197">
        <v>318951.14684412617</v>
      </c>
      <c r="AE92" s="197">
        <v>518607.36180136114</v>
      </c>
      <c r="AF92" s="197">
        <v>63247.702920908465</v>
      </c>
      <c r="AG92" s="197">
        <v>86113.511034821771</v>
      </c>
      <c r="AH92" s="197">
        <v>30577.035450807001</v>
      </c>
      <c r="AI92" s="197">
        <v>49557.461103826761</v>
      </c>
      <c r="AJ92" s="197">
        <v>58559.889697648425</v>
      </c>
      <c r="AK92" s="197">
        <v>262351.82548759028</v>
      </c>
      <c r="AL92" s="227">
        <v>5.3763639877215559E-2</v>
      </c>
      <c r="AM92" s="227">
        <v>0.14903393986911659</v>
      </c>
      <c r="AN92" s="227">
        <v>0.12407855050760372</v>
      </c>
      <c r="AO92" s="227">
        <v>0.15125591850802492</v>
      </c>
      <c r="AP92" s="227">
        <v>0.30924644813274571</v>
      </c>
      <c r="AQ92" s="227">
        <v>0.31263514199568315</v>
      </c>
      <c r="AR92" s="227">
        <v>0</v>
      </c>
      <c r="AS92" s="227">
        <v>0</v>
      </c>
      <c r="AT92" s="227">
        <v>0</v>
      </c>
      <c r="AU92" s="227">
        <v>0</v>
      </c>
      <c r="AV92" s="227">
        <v>0</v>
      </c>
      <c r="AW92" s="227">
        <v>0</v>
      </c>
      <c r="AX92" s="227">
        <v>0</v>
      </c>
      <c r="AY92" s="227">
        <v>0</v>
      </c>
      <c r="AZ92" s="227">
        <v>0</v>
      </c>
      <c r="BA92" s="227">
        <v>0</v>
      </c>
      <c r="BB92" s="232">
        <v>427465</v>
      </c>
    </row>
    <row r="93" spans="1:54" ht="18" customHeight="1" x14ac:dyDescent="0.15">
      <c r="A93" s="199" t="s">
        <v>774</v>
      </c>
      <c r="B93" s="200">
        <v>1260987.8613104185</v>
      </c>
      <c r="C93" s="200">
        <v>1934600.6615679231</v>
      </c>
      <c r="D93" s="228">
        <v>3.7872042010542577</v>
      </c>
      <c r="E93" s="228">
        <v>3.1788453260536618</v>
      </c>
      <c r="F93" s="201">
        <v>0.63199890500761235</v>
      </c>
      <c r="G93" s="201">
        <v>0.55682978124985116</v>
      </c>
      <c r="H93" s="200">
        <v>1487542.7155899322</v>
      </c>
      <c r="I93" s="200">
        <v>2405389.242739547</v>
      </c>
      <c r="J93" s="201">
        <v>0.94727379041430815</v>
      </c>
      <c r="K93" s="201">
        <v>0.8790686037811245</v>
      </c>
      <c r="L93" s="201">
        <v>0.70949863652469003</v>
      </c>
      <c r="M93" s="201">
        <v>0.59768930266592535</v>
      </c>
      <c r="N93" s="201">
        <v>0.25987540387200059</v>
      </c>
      <c r="O93" s="201">
        <v>0.30884692356691601</v>
      </c>
      <c r="P93" s="201">
        <v>0.99273308853862885</v>
      </c>
      <c r="Q93" s="201">
        <v>0.97303900326286441</v>
      </c>
      <c r="R93" s="201">
        <v>0.99433145488891128</v>
      </c>
      <c r="S93" s="201">
        <v>0.97333159431327798</v>
      </c>
      <c r="T93" s="202">
        <v>349795.23785840691</v>
      </c>
      <c r="U93" s="202">
        <v>782203.807588369</v>
      </c>
      <c r="V93" s="202">
        <v>1340620546.1428571</v>
      </c>
      <c r="W93" s="202">
        <v>6414541876.8571424</v>
      </c>
      <c r="X93" s="202">
        <v>4864.1462336643181</v>
      </c>
      <c r="Y93" s="202">
        <v>23273.751697127802</v>
      </c>
      <c r="Z93" s="203">
        <v>14.539898574491243</v>
      </c>
      <c r="AA93" s="203">
        <v>10.841075939514907</v>
      </c>
      <c r="AB93" s="202">
        <v>0</v>
      </c>
      <c r="AC93" s="202">
        <v>0</v>
      </c>
      <c r="AD93" s="202">
        <v>280283.12788551301</v>
      </c>
      <c r="AE93" s="202">
        <v>448259.94013655605</v>
      </c>
      <c r="AF93" s="202">
        <v>59652.452700826085</v>
      </c>
      <c r="AG93" s="202">
        <v>84440.552071773855</v>
      </c>
      <c r="AH93" s="202">
        <v>29964.210442197404</v>
      </c>
      <c r="AI93" s="202">
        <v>52770.255029996544</v>
      </c>
      <c r="AJ93" s="202">
        <v>39166.1561439008</v>
      </c>
      <c r="AK93" s="202">
        <v>226796.53755950872</v>
      </c>
      <c r="AL93" s="229">
        <v>5.2503510634592888E-2</v>
      </c>
      <c r="AM93" s="229">
        <v>0.16651804486255803</v>
      </c>
      <c r="AN93" s="229">
        <v>0.16121216456684587</v>
      </c>
      <c r="AO93" s="229">
        <v>0.16375958092396659</v>
      </c>
      <c r="AP93" s="229">
        <v>0.25877533737153324</v>
      </c>
      <c r="AQ93" s="229">
        <v>0.28438724429380069</v>
      </c>
      <c r="AR93" s="229">
        <v>0</v>
      </c>
      <c r="AS93" s="229">
        <v>0</v>
      </c>
      <c r="AT93" s="229">
        <v>0</v>
      </c>
      <c r="AU93" s="229">
        <v>0</v>
      </c>
      <c r="AV93" s="229">
        <v>0</v>
      </c>
      <c r="AW93" s="229">
        <v>0</v>
      </c>
      <c r="AX93" s="229">
        <v>0</v>
      </c>
      <c r="AY93" s="229">
        <v>0</v>
      </c>
      <c r="AZ93" s="229">
        <v>0</v>
      </c>
      <c r="BA93" s="229">
        <v>0</v>
      </c>
      <c r="BB93" s="231">
        <v>275613</v>
      </c>
    </row>
    <row r="94" spans="1:54" ht="18" customHeight="1" x14ac:dyDescent="0.15">
      <c r="A94" s="194" t="s">
        <v>775</v>
      </c>
      <c r="B94" s="195">
        <v>2575180.6610545558</v>
      </c>
      <c r="C94" s="195">
        <v>3175625.4537681388</v>
      </c>
      <c r="D94" s="226">
        <v>4.7444160351631037</v>
      </c>
      <c r="E94" s="226">
        <v>3.7273272948537954</v>
      </c>
      <c r="F94" s="196">
        <v>0.52804217647330365</v>
      </c>
      <c r="G94" s="196">
        <v>0.49616960199306726</v>
      </c>
      <c r="H94" s="195">
        <v>3583746.2967760358</v>
      </c>
      <c r="I94" s="195">
        <v>4405546.5891526034</v>
      </c>
      <c r="J94" s="196">
        <v>0.9871133207120546</v>
      </c>
      <c r="K94" s="196">
        <v>0.85956673524807425</v>
      </c>
      <c r="L94" s="196">
        <v>0.72071503630501343</v>
      </c>
      <c r="M94" s="196">
        <v>0.6775087589553801</v>
      </c>
      <c r="N94" s="196">
        <v>0.28627703543741401</v>
      </c>
      <c r="O94" s="196">
        <v>0.29030497112578613</v>
      </c>
      <c r="P94" s="196">
        <v>1.0415249435051015</v>
      </c>
      <c r="Q94" s="196">
        <v>1.0177434042467091</v>
      </c>
      <c r="R94" s="196">
        <v>1.0683141242941117</v>
      </c>
      <c r="S94" s="196">
        <v>1.0370510417418251</v>
      </c>
      <c r="T94" s="197">
        <v>657897.72674883716</v>
      </c>
      <c r="U94" s="197">
        <v>996019.21580818924</v>
      </c>
      <c r="V94" s="197">
        <v>-61824341.666666672</v>
      </c>
      <c r="W94" s="197">
        <v>693986043.66666663</v>
      </c>
      <c r="X94" s="197">
        <v>-1558.6557895046449</v>
      </c>
      <c r="Y94" s="197">
        <v>17496.108096524658</v>
      </c>
      <c r="Z94" s="198">
        <v>21.208255526931495</v>
      </c>
      <c r="AA94" s="198">
        <v>14.401036780210301</v>
      </c>
      <c r="AB94" s="197">
        <v>0</v>
      </c>
      <c r="AC94" s="197">
        <v>0</v>
      </c>
      <c r="AD94" s="197">
        <v>457364.79952198965</v>
      </c>
      <c r="AE94" s="197">
        <v>668811.88747224002</v>
      </c>
      <c r="AF94" s="197">
        <v>82232.129611023236</v>
      </c>
      <c r="AG94" s="197">
        <v>113679.12965099452</v>
      </c>
      <c r="AH94" s="197">
        <v>76798.923430785901</v>
      </c>
      <c r="AI94" s="197">
        <v>96897.361617827526</v>
      </c>
      <c r="AJ94" s="197">
        <v>91057.628028523541</v>
      </c>
      <c r="AK94" s="197">
        <v>314559.24680831126</v>
      </c>
      <c r="AL94" s="227">
        <v>4.5249136653484706E-2</v>
      </c>
      <c r="AM94" s="227">
        <v>0.11411274546789876</v>
      </c>
      <c r="AN94" s="227">
        <v>0.18196532625965858</v>
      </c>
      <c r="AO94" s="227">
        <v>0.16450062189274159</v>
      </c>
      <c r="AP94" s="227">
        <v>0.2491843600091837</v>
      </c>
      <c r="AQ94" s="227">
        <v>0.27473868307489052</v>
      </c>
      <c r="AR94" s="227">
        <v>0</v>
      </c>
      <c r="AS94" s="227">
        <v>0</v>
      </c>
      <c r="AT94" s="227">
        <v>0</v>
      </c>
      <c r="AU94" s="227">
        <v>0</v>
      </c>
      <c r="AV94" s="227">
        <v>0</v>
      </c>
      <c r="AW94" s="227">
        <v>0</v>
      </c>
      <c r="AX94" s="227">
        <v>0</v>
      </c>
      <c r="AY94" s="227">
        <v>0</v>
      </c>
      <c r="AZ94" s="227">
        <v>0</v>
      </c>
      <c r="BA94" s="227">
        <v>0</v>
      </c>
      <c r="BB94" s="232">
        <v>39665</v>
      </c>
    </row>
    <row r="95" spans="1:54" ht="18" customHeight="1" x14ac:dyDescent="0.15">
      <c r="A95" s="199" t="s">
        <v>776</v>
      </c>
      <c r="B95" s="200">
        <v>2426437.4144601761</v>
      </c>
      <c r="C95" s="200">
        <v>2946478.6172978822</v>
      </c>
      <c r="D95" s="228">
        <v>4.3923555667977014</v>
      </c>
      <c r="E95" s="228">
        <v>3.4916607802692488</v>
      </c>
      <c r="F95" s="201">
        <v>0.59026707372852349</v>
      </c>
      <c r="G95" s="201">
        <v>0.56312756070315306</v>
      </c>
      <c r="H95" s="200">
        <v>3990748.9831920308</v>
      </c>
      <c r="I95" s="200">
        <v>4732523.1685247682</v>
      </c>
      <c r="J95" s="201">
        <v>0.73086519132006567</v>
      </c>
      <c r="K95" s="201">
        <v>0.7545698851265662</v>
      </c>
      <c r="L95" s="201">
        <v>0.6936553182198848</v>
      </c>
      <c r="M95" s="201">
        <v>0.63424582083162784</v>
      </c>
      <c r="N95" s="201">
        <v>0.29994014637697702</v>
      </c>
      <c r="O95" s="201">
        <v>0.34005747287533111</v>
      </c>
      <c r="P95" s="201">
        <v>1.0422128714271581</v>
      </c>
      <c r="Q95" s="201">
        <v>1.0194688835460499</v>
      </c>
      <c r="R95" s="201">
        <v>1.049950329023932</v>
      </c>
      <c r="S95" s="201">
        <v>1.0246704782481342</v>
      </c>
      <c r="T95" s="202">
        <v>702462.5972483306</v>
      </c>
      <c r="U95" s="202">
        <v>1046052.7736488773</v>
      </c>
      <c r="V95" s="202">
        <v>256288879.9375</v>
      </c>
      <c r="W95" s="202">
        <v>745272988.46875</v>
      </c>
      <c r="X95" s="202">
        <v>7738.6581296424893</v>
      </c>
      <c r="Y95" s="202">
        <v>22503.562668903618</v>
      </c>
      <c r="Z95" s="203">
        <v>21.741596891830913</v>
      </c>
      <c r="AA95" s="203">
        <v>16.275427621266481</v>
      </c>
      <c r="AB95" s="202">
        <v>0</v>
      </c>
      <c r="AC95" s="202">
        <v>0</v>
      </c>
      <c r="AD95" s="202">
        <v>480315.87655439001</v>
      </c>
      <c r="AE95" s="202">
        <v>699424.74734747852</v>
      </c>
      <c r="AF95" s="202">
        <v>91641.103792448281</v>
      </c>
      <c r="AG95" s="202">
        <v>111221.27617644428</v>
      </c>
      <c r="AH95" s="202">
        <v>80458.953710531336</v>
      </c>
      <c r="AI95" s="202">
        <v>98461.900364291039</v>
      </c>
      <c r="AJ95" s="202">
        <v>97169.394446219521</v>
      </c>
      <c r="AK95" s="202">
        <v>337814.98984823015</v>
      </c>
      <c r="AL95" s="229">
        <v>4.3600835876645802E-2</v>
      </c>
      <c r="AM95" s="229">
        <v>9.4080120007197565E-2</v>
      </c>
      <c r="AN95" s="229">
        <v>0.29947801115628314</v>
      </c>
      <c r="AO95" s="229">
        <v>0.28738064643110589</v>
      </c>
      <c r="AP95" s="229">
        <v>0.26387530910745916</v>
      </c>
      <c r="AQ95" s="229">
        <v>0.28662972597301406</v>
      </c>
      <c r="AR95" s="229">
        <v>0</v>
      </c>
      <c r="AS95" s="229">
        <v>0</v>
      </c>
      <c r="AT95" s="229">
        <v>0</v>
      </c>
      <c r="AU95" s="229">
        <v>0</v>
      </c>
      <c r="AV95" s="229">
        <v>0</v>
      </c>
      <c r="AW95" s="229">
        <v>0</v>
      </c>
      <c r="AX95" s="229">
        <v>0</v>
      </c>
      <c r="AY95" s="229">
        <v>0</v>
      </c>
      <c r="AZ95" s="229">
        <v>0</v>
      </c>
      <c r="BA95" s="229">
        <v>0</v>
      </c>
      <c r="BB95" s="231">
        <v>33118</v>
      </c>
    </row>
    <row r="96" spans="1:54" ht="18" customHeight="1" x14ac:dyDescent="0.15">
      <c r="A96" s="194" t="s">
        <v>777</v>
      </c>
      <c r="B96" s="195">
        <v>2249227.9041605489</v>
      </c>
      <c r="C96" s="195">
        <v>2774684.2633233829</v>
      </c>
      <c r="D96" s="226">
        <v>4.4112971230554496</v>
      </c>
      <c r="E96" s="226">
        <v>3.5088969964915062</v>
      </c>
      <c r="F96" s="196">
        <v>0.60242982201363338</v>
      </c>
      <c r="G96" s="196">
        <v>0.56840541986625481</v>
      </c>
      <c r="H96" s="195">
        <v>3010502.933165079</v>
      </c>
      <c r="I96" s="195">
        <v>3719212.9372916347</v>
      </c>
      <c r="J96" s="196">
        <v>0.90075256715383256</v>
      </c>
      <c r="K96" s="196">
        <v>0.83385935139882306</v>
      </c>
      <c r="L96" s="196">
        <v>0.67997103874288034</v>
      </c>
      <c r="M96" s="196">
        <v>0.614703394226916</v>
      </c>
      <c r="N96" s="196">
        <v>0.32805643830744258</v>
      </c>
      <c r="O96" s="196">
        <v>0.36052564194228925</v>
      </c>
      <c r="P96" s="196">
        <v>1.0244345391452148</v>
      </c>
      <c r="Q96" s="196">
        <v>1.004192608444209</v>
      </c>
      <c r="R96" s="196">
        <v>1.0331573768458029</v>
      </c>
      <c r="S96" s="196">
        <v>1.0102412883064353</v>
      </c>
      <c r="T96" s="197">
        <v>650956.33982379257</v>
      </c>
      <c r="U96" s="197">
        <v>1009888.8837845323</v>
      </c>
      <c r="V96" s="197">
        <v>115963178.31578946</v>
      </c>
      <c r="W96" s="197">
        <v>735796585.78947365</v>
      </c>
      <c r="X96" s="197">
        <v>3287.5953660625551</v>
      </c>
      <c r="Y96" s="197">
        <v>20860.082320430451</v>
      </c>
      <c r="Z96" s="198">
        <v>21.392980697766092</v>
      </c>
      <c r="AA96" s="198">
        <v>14.082527315756845</v>
      </c>
      <c r="AB96" s="197">
        <v>0</v>
      </c>
      <c r="AC96" s="197">
        <v>0</v>
      </c>
      <c r="AD96" s="197">
        <v>421955.5841612267</v>
      </c>
      <c r="AE96" s="197">
        <v>624972.09759363614</v>
      </c>
      <c r="AF96" s="197">
        <v>81528.887196351177</v>
      </c>
      <c r="AG96" s="197">
        <v>104486.88289337022</v>
      </c>
      <c r="AH96" s="197">
        <v>62879.845430458612</v>
      </c>
      <c r="AI96" s="197">
        <v>81817.207199090539</v>
      </c>
      <c r="AJ96" s="197">
        <v>76231.89593929681</v>
      </c>
      <c r="AK96" s="197">
        <v>270498.67615617241</v>
      </c>
      <c r="AL96" s="227">
        <v>4.8406180914060362E-2</v>
      </c>
      <c r="AM96" s="227">
        <v>0.10097934902016123</v>
      </c>
      <c r="AN96" s="227">
        <v>0.22323022079418775</v>
      </c>
      <c r="AO96" s="227">
        <v>0.21264440035792129</v>
      </c>
      <c r="AP96" s="227">
        <v>0.22697306172574283</v>
      </c>
      <c r="AQ96" s="227">
        <v>0.26017980232623816</v>
      </c>
      <c r="AR96" s="227">
        <v>0</v>
      </c>
      <c r="AS96" s="227">
        <v>0</v>
      </c>
      <c r="AT96" s="227">
        <v>0</v>
      </c>
      <c r="AU96" s="227">
        <v>0</v>
      </c>
      <c r="AV96" s="227">
        <v>0</v>
      </c>
      <c r="AW96" s="227">
        <v>0</v>
      </c>
      <c r="AX96" s="227">
        <v>0</v>
      </c>
      <c r="AY96" s="227">
        <v>0</v>
      </c>
      <c r="AZ96" s="227">
        <v>0</v>
      </c>
      <c r="BA96" s="227">
        <v>0</v>
      </c>
      <c r="BB96" s="232">
        <v>35273</v>
      </c>
    </row>
    <row r="97" spans="1:54" ht="18" customHeight="1" x14ac:dyDescent="0.15">
      <c r="A97" s="199" t="s">
        <v>778</v>
      </c>
      <c r="B97" s="200">
        <v>2604584.2329486492</v>
      </c>
      <c r="C97" s="200">
        <v>3257423.1340881428</v>
      </c>
      <c r="D97" s="228">
        <v>4.0572141209040868</v>
      </c>
      <c r="E97" s="228">
        <v>3.1980218927040402</v>
      </c>
      <c r="F97" s="201">
        <v>0.61442518181808614</v>
      </c>
      <c r="G97" s="201">
        <v>0.58780379759929702</v>
      </c>
      <c r="H97" s="200">
        <v>4438115.7375096167</v>
      </c>
      <c r="I97" s="200">
        <v>5398122.9484735113</v>
      </c>
      <c r="J97" s="201">
        <v>0.75244612052650139</v>
      </c>
      <c r="K97" s="201">
        <v>0.68537360937578273</v>
      </c>
      <c r="L97" s="201">
        <v>0.67112808732864093</v>
      </c>
      <c r="M97" s="201">
        <v>0.61737939502666239</v>
      </c>
      <c r="N97" s="201">
        <v>0.34772303807896365</v>
      </c>
      <c r="O97" s="201">
        <v>0.3799218480525447</v>
      </c>
      <c r="P97" s="201">
        <v>1.0392986875483023</v>
      </c>
      <c r="Q97" s="201">
        <v>1.0136060742660908</v>
      </c>
      <c r="R97" s="201">
        <v>1.0488547122096938</v>
      </c>
      <c r="S97" s="201">
        <v>1.0130500315351336</v>
      </c>
      <c r="T97" s="202">
        <v>799757.20264099946</v>
      </c>
      <c r="U97" s="202">
        <v>1246963.5734523267</v>
      </c>
      <c r="V97" s="202">
        <v>35029390.333333336</v>
      </c>
      <c r="W97" s="202">
        <v>587905451.55555558</v>
      </c>
      <c r="X97" s="202">
        <v>1308.9227387091148</v>
      </c>
      <c r="Y97" s="202">
        <v>21967.919122470503</v>
      </c>
      <c r="Z97" s="203">
        <v>20.151292394961665</v>
      </c>
      <c r="AA97" s="203">
        <v>13.723048644439871</v>
      </c>
      <c r="AB97" s="202">
        <v>0</v>
      </c>
      <c r="AC97" s="202">
        <v>0</v>
      </c>
      <c r="AD97" s="202">
        <v>549614.12912203849</v>
      </c>
      <c r="AE97" s="202">
        <v>765506.29203499295</v>
      </c>
      <c r="AF97" s="202">
        <v>115635.33349758436</v>
      </c>
      <c r="AG97" s="202">
        <v>172872.23158401519</v>
      </c>
      <c r="AH97" s="202">
        <v>84588.413809083751</v>
      </c>
      <c r="AI97" s="202">
        <v>109994.65296551831</v>
      </c>
      <c r="AJ97" s="202">
        <v>94009.583069993081</v>
      </c>
      <c r="AK97" s="202">
        <v>306391.62547809375</v>
      </c>
      <c r="AL97" s="229">
        <v>5.5482417092349336E-2</v>
      </c>
      <c r="AM97" s="229">
        <v>0.13604731776590942</v>
      </c>
      <c r="AN97" s="229">
        <v>8.3606597207146804E-2</v>
      </c>
      <c r="AO97" s="229">
        <v>8.3929126367056239E-2</v>
      </c>
      <c r="AP97" s="229">
        <v>0.2220794666639499</v>
      </c>
      <c r="AQ97" s="229">
        <v>0.25161421197776468</v>
      </c>
      <c r="AR97" s="229">
        <v>0</v>
      </c>
      <c r="AS97" s="229">
        <v>0</v>
      </c>
      <c r="AT97" s="229">
        <v>0</v>
      </c>
      <c r="AU97" s="229">
        <v>0</v>
      </c>
      <c r="AV97" s="229">
        <v>0</v>
      </c>
      <c r="AW97" s="229">
        <v>0</v>
      </c>
      <c r="AX97" s="229">
        <v>0</v>
      </c>
      <c r="AY97" s="229">
        <v>0</v>
      </c>
      <c r="AZ97" s="229">
        <v>0</v>
      </c>
      <c r="BA97" s="229">
        <v>0</v>
      </c>
      <c r="BB97" s="231">
        <v>26762</v>
      </c>
    </row>
    <row r="98" spans="1:54" ht="18" customHeight="1" x14ac:dyDescent="0.15">
      <c r="A98" s="194" t="s">
        <v>779</v>
      </c>
      <c r="B98" s="195">
        <v>1732229.3337749043</v>
      </c>
      <c r="C98" s="195">
        <v>2169666.0480865566</v>
      </c>
      <c r="D98" s="226">
        <v>3.536164545181407</v>
      </c>
      <c r="E98" s="226">
        <v>2.9315358158228153</v>
      </c>
      <c r="F98" s="196">
        <v>0.54983864928631832</v>
      </c>
      <c r="G98" s="196">
        <v>0.51294812238229315</v>
      </c>
      <c r="H98" s="195">
        <v>2153336.3207408339</v>
      </c>
      <c r="I98" s="195">
        <v>2852811.5124638709</v>
      </c>
      <c r="J98" s="196">
        <v>1.574838828410448</v>
      </c>
      <c r="K98" s="196">
        <v>1.5593871386754241</v>
      </c>
      <c r="L98" s="196">
        <v>0.71828245974658567</v>
      </c>
      <c r="M98" s="196">
        <v>0.67673387343014446</v>
      </c>
      <c r="N98" s="196">
        <v>0.30878412821718537</v>
      </c>
      <c r="O98" s="196">
        <v>0.32408747413628181</v>
      </c>
      <c r="P98" s="196">
        <v>0.94596483307129231</v>
      </c>
      <c r="Q98" s="196">
        <v>0.96188506672673357</v>
      </c>
      <c r="R98" s="196">
        <v>0.97677825108353178</v>
      </c>
      <c r="S98" s="196">
        <v>0.98219064901282804</v>
      </c>
      <c r="T98" s="197">
        <v>481350.61938807089</v>
      </c>
      <c r="U98" s="197">
        <v>683104.27326245513</v>
      </c>
      <c r="V98" s="197">
        <v>-587602130.60000002</v>
      </c>
      <c r="W98" s="197">
        <v>-98012271.200000003</v>
      </c>
      <c r="X98" s="197">
        <v>-8913.8402280332903</v>
      </c>
      <c r="Y98" s="197">
        <v>-1486.8321273297108</v>
      </c>
      <c r="Z98" s="198">
        <v>8.1841846745282592</v>
      </c>
      <c r="AA98" s="198">
        <v>8.9646942739057049</v>
      </c>
      <c r="AB98" s="197">
        <v>0</v>
      </c>
      <c r="AC98" s="197">
        <v>0</v>
      </c>
      <c r="AD98" s="197">
        <v>379553.26701471338</v>
      </c>
      <c r="AE98" s="197">
        <v>591263.45845208713</v>
      </c>
      <c r="AF98" s="197">
        <v>69453.976004934215</v>
      </c>
      <c r="AG98" s="197">
        <v>76086.403166678851</v>
      </c>
      <c r="AH98" s="197">
        <v>50236.233261643691</v>
      </c>
      <c r="AI98" s="197">
        <v>66129.558347868675</v>
      </c>
      <c r="AJ98" s="197">
        <v>67961.197366203662</v>
      </c>
      <c r="AK98" s="197">
        <v>291202.21821431979</v>
      </c>
      <c r="AL98" s="227">
        <v>3.4848866743531048E-2</v>
      </c>
      <c r="AM98" s="227">
        <v>5.7011901443593728E-2</v>
      </c>
      <c r="AN98" s="227">
        <v>0.15120879850500998</v>
      </c>
      <c r="AO98" s="227">
        <v>0.18103078890935442</v>
      </c>
      <c r="AP98" s="227">
        <v>0.23542799420296237</v>
      </c>
      <c r="AQ98" s="227">
        <v>0.27531407019985482</v>
      </c>
      <c r="AR98" s="227">
        <v>0</v>
      </c>
      <c r="AS98" s="227">
        <v>0</v>
      </c>
      <c r="AT98" s="227">
        <v>0</v>
      </c>
      <c r="AU98" s="227">
        <v>0</v>
      </c>
      <c r="AV98" s="227">
        <v>0</v>
      </c>
      <c r="AW98" s="227">
        <v>0</v>
      </c>
      <c r="AX98" s="227">
        <v>0</v>
      </c>
      <c r="AY98" s="227">
        <v>0</v>
      </c>
      <c r="AZ98" s="227">
        <v>0</v>
      </c>
      <c r="BA98" s="227">
        <v>0</v>
      </c>
      <c r="BB98" s="232">
        <v>65920</v>
      </c>
    </row>
    <row r="99" spans="1:54" ht="18" customHeight="1" x14ac:dyDescent="0.15">
      <c r="A99" s="199" t="s">
        <v>780</v>
      </c>
      <c r="B99" s="200">
        <v>2165163.647003131</v>
      </c>
      <c r="C99" s="200">
        <v>2618209.7395355445</v>
      </c>
      <c r="D99" s="228">
        <v>4.2870273354317092</v>
      </c>
      <c r="E99" s="228">
        <v>3.3451603130813683</v>
      </c>
      <c r="F99" s="201">
        <v>0.55070623036513378</v>
      </c>
      <c r="G99" s="201">
        <v>0.52648297602594707</v>
      </c>
      <c r="H99" s="200">
        <v>2839656.4659066009</v>
      </c>
      <c r="I99" s="200">
        <v>3479956.93834627</v>
      </c>
      <c r="J99" s="201">
        <v>0.86016025458233514</v>
      </c>
      <c r="K99" s="201">
        <v>0.86555310029011223</v>
      </c>
      <c r="L99" s="201">
        <v>0.71066126796131546</v>
      </c>
      <c r="M99" s="201">
        <v>0.66372923988099619</v>
      </c>
      <c r="N99" s="201">
        <v>0.29123375096062498</v>
      </c>
      <c r="O99" s="201">
        <v>0.31026799921781717</v>
      </c>
      <c r="P99" s="201">
        <v>1.0113723731648763</v>
      </c>
      <c r="Q99" s="201">
        <v>0.99849846425340871</v>
      </c>
      <c r="R99" s="201">
        <v>1.013949578125197</v>
      </c>
      <c r="S99" s="201">
        <v>0.99990583550811074</v>
      </c>
      <c r="T99" s="202">
        <v>589843.93004156661</v>
      </c>
      <c r="U99" s="202">
        <v>848158.29004618968</v>
      </c>
      <c r="V99" s="202">
        <v>851074471.80952382</v>
      </c>
      <c r="W99" s="202">
        <v>1711961536.3809524</v>
      </c>
      <c r="X99" s="202">
        <v>13450.993633708305</v>
      </c>
      <c r="Y99" s="202">
        <v>27057.072547427331</v>
      </c>
      <c r="Z99" s="203">
        <v>23.465047744673097</v>
      </c>
      <c r="AA99" s="203">
        <v>14.264319522023451</v>
      </c>
      <c r="AB99" s="202">
        <v>0</v>
      </c>
      <c r="AC99" s="202">
        <v>0</v>
      </c>
      <c r="AD99" s="202">
        <v>422253.00273797801</v>
      </c>
      <c r="AE99" s="202">
        <v>634732.09970559215</v>
      </c>
      <c r="AF99" s="202">
        <v>76524.041859958976</v>
      </c>
      <c r="AG99" s="202">
        <v>92736.971860725316</v>
      </c>
      <c r="AH99" s="202">
        <v>60980.47967027039</v>
      </c>
      <c r="AI99" s="202">
        <v>76787.258322581591</v>
      </c>
      <c r="AJ99" s="202">
        <v>80849.973977299625</v>
      </c>
      <c r="AK99" s="202">
        <v>314300.17392710602</v>
      </c>
      <c r="AL99" s="229">
        <v>4.3041521482212207E-2</v>
      </c>
      <c r="AM99" s="229">
        <v>9.8653666117552566E-2</v>
      </c>
      <c r="AN99" s="229">
        <v>0.35048027647772234</v>
      </c>
      <c r="AO99" s="229">
        <v>0.30478417930517887</v>
      </c>
      <c r="AP99" s="229">
        <v>0.26690588841277141</v>
      </c>
      <c r="AQ99" s="229">
        <v>0.29846851722507151</v>
      </c>
      <c r="AR99" s="229">
        <v>0</v>
      </c>
      <c r="AS99" s="229">
        <v>0</v>
      </c>
      <c r="AT99" s="229">
        <v>0</v>
      </c>
      <c r="AU99" s="229">
        <v>0</v>
      </c>
      <c r="AV99" s="229">
        <v>0</v>
      </c>
      <c r="AW99" s="229">
        <v>0</v>
      </c>
      <c r="AX99" s="229">
        <v>0</v>
      </c>
      <c r="AY99" s="229">
        <v>0</v>
      </c>
      <c r="AZ99" s="229">
        <v>0</v>
      </c>
      <c r="BA99" s="229">
        <v>0</v>
      </c>
      <c r="BB99" s="231">
        <v>63272</v>
      </c>
    </row>
    <row r="100" spans="1:54" ht="18" customHeight="1" x14ac:dyDescent="0.15">
      <c r="A100" s="194" t="s">
        <v>781</v>
      </c>
      <c r="B100" s="195">
        <v>1676233.3466016962</v>
      </c>
      <c r="C100" s="195">
        <v>2139107.5679807602</v>
      </c>
      <c r="D100" s="226">
        <v>4.3181663842099063</v>
      </c>
      <c r="E100" s="226">
        <v>3.2204036244570671</v>
      </c>
      <c r="F100" s="196">
        <v>0.57913854729768122</v>
      </c>
      <c r="G100" s="196">
        <v>0.54296402360389018</v>
      </c>
      <c r="H100" s="195">
        <v>2012077.5603613041</v>
      </c>
      <c r="I100" s="195">
        <v>2567678.5155478017</v>
      </c>
      <c r="J100" s="196">
        <v>1.0117433906570881</v>
      </c>
      <c r="K100" s="196">
        <v>0.93508276488070174</v>
      </c>
      <c r="L100" s="196">
        <v>0.70907652466705262</v>
      </c>
      <c r="M100" s="196">
        <v>0.63959403169881368</v>
      </c>
      <c r="N100" s="196">
        <v>0.27837683914524763</v>
      </c>
      <c r="O100" s="196">
        <v>0.31036367478688898</v>
      </c>
      <c r="P100" s="196">
        <v>1.0134259020155651</v>
      </c>
      <c r="Q100" s="196">
        <v>0.92351536527266676</v>
      </c>
      <c r="R100" s="196">
        <v>1.0267532641497363</v>
      </c>
      <c r="S100" s="196">
        <v>0.99342175886742068</v>
      </c>
      <c r="T100" s="197">
        <v>453404.04749623023</v>
      </c>
      <c r="U100" s="197">
        <v>768120.1916881759</v>
      </c>
      <c r="V100" s="197">
        <v>17682123.064516127</v>
      </c>
      <c r="W100" s="197">
        <v>1223330419.0645161</v>
      </c>
      <c r="X100" s="197">
        <v>241.61474506948321</v>
      </c>
      <c r="Y100" s="197">
        <v>16716.016864013698</v>
      </c>
      <c r="Z100" s="198">
        <v>17.936722546226992</v>
      </c>
      <c r="AA100" s="198">
        <v>12.538863788182088</v>
      </c>
      <c r="AB100" s="197">
        <v>0</v>
      </c>
      <c r="AC100" s="197">
        <v>0</v>
      </c>
      <c r="AD100" s="197">
        <v>319759.13475951023</v>
      </c>
      <c r="AE100" s="197">
        <v>451914.55846120749</v>
      </c>
      <c r="AF100" s="197">
        <v>64127.208733277708</v>
      </c>
      <c r="AG100" s="197">
        <v>88218.943690206681</v>
      </c>
      <c r="AH100" s="197">
        <v>42356.817011345163</v>
      </c>
      <c r="AI100" s="197">
        <v>59172.592797116064</v>
      </c>
      <c r="AJ100" s="197">
        <v>51466.828084357534</v>
      </c>
      <c r="AK100" s="197">
        <v>217135.32977195291</v>
      </c>
      <c r="AL100" s="227">
        <v>5.4648146213506943E-2</v>
      </c>
      <c r="AM100" s="227">
        <v>0.15961087976429225</v>
      </c>
      <c r="AN100" s="227">
        <v>0.15714064352397744</v>
      </c>
      <c r="AO100" s="227">
        <v>0.13955813178952078</v>
      </c>
      <c r="AP100" s="227">
        <v>0.25523006505658785</v>
      </c>
      <c r="AQ100" s="227">
        <v>0.27078459697536933</v>
      </c>
      <c r="AR100" s="227">
        <v>0</v>
      </c>
      <c r="AS100" s="227">
        <v>0</v>
      </c>
      <c r="AT100" s="227">
        <v>0</v>
      </c>
      <c r="AU100" s="227">
        <v>0</v>
      </c>
      <c r="AV100" s="227">
        <v>0</v>
      </c>
      <c r="AW100" s="227">
        <v>0</v>
      </c>
      <c r="AX100" s="227">
        <v>0</v>
      </c>
      <c r="AY100" s="227">
        <v>0</v>
      </c>
      <c r="AZ100" s="227">
        <v>0</v>
      </c>
      <c r="BA100" s="227">
        <v>0</v>
      </c>
      <c r="BB100" s="232">
        <v>73183</v>
      </c>
    </row>
    <row r="101" spans="1:54" ht="18" customHeight="1" x14ac:dyDescent="0.15">
      <c r="A101" s="199" t="s">
        <v>782</v>
      </c>
      <c r="B101" s="200">
        <v>1229963.9863415007</v>
      </c>
      <c r="C101" s="200">
        <v>1537659.4120305555</v>
      </c>
      <c r="D101" s="228">
        <v>3.6931594968943897</v>
      </c>
      <c r="E101" s="228">
        <v>2.7157372767224897</v>
      </c>
      <c r="F101" s="201">
        <v>0.59632443346078012</v>
      </c>
      <c r="G101" s="201">
        <v>0.55788633230306495</v>
      </c>
      <c r="H101" s="200">
        <v>1358661.3374110784</v>
      </c>
      <c r="I101" s="200">
        <v>1773109.6772697747</v>
      </c>
      <c r="J101" s="201">
        <v>0.80967518449664366</v>
      </c>
      <c r="K101" s="201">
        <v>0.88851414447230304</v>
      </c>
      <c r="L101" s="201">
        <v>0.66859536497056093</v>
      </c>
      <c r="M101" s="201">
        <v>0.60987468538306511</v>
      </c>
      <c r="N101" s="201">
        <v>0.32401939426795623</v>
      </c>
      <c r="O101" s="201">
        <v>0.35071938036288819</v>
      </c>
      <c r="P101" s="201">
        <v>1.0140482046806525</v>
      </c>
      <c r="Q101" s="201">
        <v>1.0017234643625019</v>
      </c>
      <c r="R101" s="201">
        <v>0.97679759281036493</v>
      </c>
      <c r="S101" s="201">
        <v>0.97891820917196282</v>
      </c>
      <c r="T101" s="202">
        <v>370200.83588796697</v>
      </c>
      <c r="U101" s="202">
        <v>577654.71303304832</v>
      </c>
      <c r="V101" s="202">
        <v>487168718.54166663</v>
      </c>
      <c r="W101" s="202">
        <v>845266003.54166663</v>
      </c>
      <c r="X101" s="202">
        <v>7396.6652169044582</v>
      </c>
      <c r="Y101" s="202">
        <v>12833.643478062831</v>
      </c>
      <c r="Z101" s="203">
        <v>49.415743998710802</v>
      </c>
      <c r="AA101" s="203">
        <v>18.162141341871337</v>
      </c>
      <c r="AB101" s="202">
        <v>0</v>
      </c>
      <c r="AC101" s="202">
        <v>0</v>
      </c>
      <c r="AD101" s="202">
        <v>294755.80760941649</v>
      </c>
      <c r="AE101" s="202">
        <v>473141.36187674385</v>
      </c>
      <c r="AF101" s="202">
        <v>59293.904697509803</v>
      </c>
      <c r="AG101" s="202">
        <v>69226.921301508861</v>
      </c>
      <c r="AH101" s="202">
        <v>28602.23663325069</v>
      </c>
      <c r="AI101" s="202">
        <v>38298.350726848461</v>
      </c>
      <c r="AJ101" s="202">
        <v>48363.4453221519</v>
      </c>
      <c r="AK101" s="202">
        <v>236954.64162659517</v>
      </c>
      <c r="AL101" s="229">
        <v>3.9790976530167894E-2</v>
      </c>
      <c r="AM101" s="229">
        <v>8.8398874703283822E-2</v>
      </c>
      <c r="AN101" s="229">
        <v>0.28654509190657967</v>
      </c>
      <c r="AO101" s="229">
        <v>0.25856873493914823</v>
      </c>
      <c r="AP101" s="229">
        <v>0.27648491695287525</v>
      </c>
      <c r="AQ101" s="229">
        <v>0.28916651037474878</v>
      </c>
      <c r="AR101" s="229">
        <v>0</v>
      </c>
      <c r="AS101" s="229">
        <v>0</v>
      </c>
      <c r="AT101" s="229">
        <v>0</v>
      </c>
      <c r="AU101" s="229">
        <v>0</v>
      </c>
      <c r="AV101" s="229">
        <v>0</v>
      </c>
      <c r="AW101" s="229">
        <v>0</v>
      </c>
      <c r="AX101" s="229">
        <v>0</v>
      </c>
      <c r="AY101" s="229">
        <v>0</v>
      </c>
      <c r="AZ101" s="229">
        <v>0</v>
      </c>
      <c r="BA101" s="229">
        <v>0</v>
      </c>
      <c r="BB101" s="231">
        <v>65863</v>
      </c>
    </row>
    <row r="102" spans="1:54" ht="18" customHeight="1" x14ac:dyDescent="0.15">
      <c r="A102" s="194" t="s">
        <v>783</v>
      </c>
      <c r="B102" s="195">
        <v>1828033.8937518806</v>
      </c>
      <c r="C102" s="195">
        <v>2741018.6563874087</v>
      </c>
      <c r="D102" s="226">
        <v>4.2263643756081475</v>
      </c>
      <c r="E102" s="226">
        <v>3.4665001378353435</v>
      </c>
      <c r="F102" s="196">
        <v>0.50868316219752485</v>
      </c>
      <c r="G102" s="196">
        <v>0.43304489211357805</v>
      </c>
      <c r="H102" s="195">
        <v>2051678.8820554633</v>
      </c>
      <c r="I102" s="195">
        <v>3084524.420022713</v>
      </c>
      <c r="J102" s="196">
        <v>0.6863168426181866</v>
      </c>
      <c r="K102" s="196">
        <v>0.5573091524197803</v>
      </c>
      <c r="L102" s="196">
        <v>0.72965814439570398</v>
      </c>
      <c r="M102" s="196">
        <v>0.55647919919820343</v>
      </c>
      <c r="N102" s="196">
        <v>0.26078070565297007</v>
      </c>
      <c r="O102" s="196">
        <v>0.32439617185831421</v>
      </c>
      <c r="P102" s="196">
        <v>0.99644461568604636</v>
      </c>
      <c r="Q102" s="196">
        <v>0.97238457301256487</v>
      </c>
      <c r="R102" s="196">
        <v>1.0109708452933339</v>
      </c>
      <c r="S102" s="196">
        <v>0.9833803868093095</v>
      </c>
      <c r="T102" s="197">
        <v>494194.07494442991</v>
      </c>
      <c r="U102" s="197">
        <v>1215698.7894936081</v>
      </c>
      <c r="V102" s="197">
        <v>1384576987</v>
      </c>
      <c r="W102" s="197">
        <v>5696699178</v>
      </c>
      <c r="X102" s="197">
        <v>13439.49396736651</v>
      </c>
      <c r="Y102" s="197">
        <v>55295.41149063802</v>
      </c>
      <c r="Z102" s="198">
        <v>11.892639081993977</v>
      </c>
      <c r="AA102" s="198">
        <v>11.329396799178969</v>
      </c>
      <c r="AB102" s="197">
        <v>0</v>
      </c>
      <c r="AC102" s="197">
        <v>0</v>
      </c>
      <c r="AD102" s="197">
        <v>357908.05025091482</v>
      </c>
      <c r="AE102" s="197">
        <v>539993.57005717175</v>
      </c>
      <c r="AF102" s="197">
        <v>73252.440542403157</v>
      </c>
      <c r="AG102" s="197">
        <v>150830.59328499463</v>
      </c>
      <c r="AH102" s="197">
        <v>44934.279384215173</v>
      </c>
      <c r="AI102" s="197">
        <v>83395.480300515424</v>
      </c>
      <c r="AJ102" s="197">
        <v>98874.365918290103</v>
      </c>
      <c r="AK102" s="197">
        <v>294459.82053522032</v>
      </c>
      <c r="AL102" s="227">
        <v>5.7933190151023189E-2</v>
      </c>
      <c r="AM102" s="227">
        <v>0.25506673078892866</v>
      </c>
      <c r="AN102" s="227">
        <v>0.34587374068905102</v>
      </c>
      <c r="AO102" s="227">
        <v>0.42634275466237659</v>
      </c>
      <c r="AP102" s="227">
        <v>0.54495447254692664</v>
      </c>
      <c r="AQ102" s="227">
        <v>0.47575309453127262</v>
      </c>
      <c r="AR102" s="227">
        <v>0</v>
      </c>
      <c r="AS102" s="227">
        <v>0</v>
      </c>
      <c r="AT102" s="227">
        <v>0</v>
      </c>
      <c r="AU102" s="227">
        <v>0</v>
      </c>
      <c r="AV102" s="227">
        <v>0</v>
      </c>
      <c r="AW102" s="227">
        <v>0</v>
      </c>
      <c r="AX102" s="227">
        <v>0</v>
      </c>
      <c r="AY102" s="227">
        <v>0</v>
      </c>
      <c r="AZ102" s="227">
        <v>0</v>
      </c>
      <c r="BA102" s="227">
        <v>0</v>
      </c>
      <c r="BB102" s="232">
        <v>103023</v>
      </c>
    </row>
    <row r="103" spans="1:54" ht="18" customHeight="1" x14ac:dyDescent="0.15">
      <c r="A103" s="199" t="s">
        <v>784</v>
      </c>
      <c r="B103" s="200">
        <v>1644486.3164644344</v>
      </c>
      <c r="C103" s="200">
        <v>2012987.8959910681</v>
      </c>
      <c r="D103" s="228">
        <v>3.9815287243905244</v>
      </c>
      <c r="E103" s="228">
        <v>3.0762909165565939</v>
      </c>
      <c r="F103" s="201">
        <v>0.59146601062797199</v>
      </c>
      <c r="G103" s="201">
        <v>0.5569937455737296</v>
      </c>
      <c r="H103" s="200">
        <v>1899600.5544150164</v>
      </c>
      <c r="I103" s="200">
        <v>2438373.5552641293</v>
      </c>
      <c r="J103" s="201">
        <v>0.9110208624965217</v>
      </c>
      <c r="K103" s="201">
        <v>0.90962021436508089</v>
      </c>
      <c r="L103" s="201">
        <v>0.70568927935041958</v>
      </c>
      <c r="M103" s="201">
        <v>0.64657339739070596</v>
      </c>
      <c r="N103" s="201">
        <v>0.28936237018682159</v>
      </c>
      <c r="O103" s="201">
        <v>0.32104392824027433</v>
      </c>
      <c r="P103" s="201">
        <v>1.0034547874723689</v>
      </c>
      <c r="Q103" s="201">
        <v>0.99933884674549989</v>
      </c>
      <c r="R103" s="201">
        <v>0.99955501054060714</v>
      </c>
      <c r="S103" s="201">
        <v>0.99620624560307103</v>
      </c>
      <c r="T103" s="202">
        <v>438493.90666140901</v>
      </c>
      <c r="U103" s="202">
        <v>691020.45700918394</v>
      </c>
      <c r="V103" s="202">
        <v>-60232503.857142858</v>
      </c>
      <c r="W103" s="202">
        <v>1523461561.8571429</v>
      </c>
      <c r="X103" s="202">
        <v>-491.26652148684639</v>
      </c>
      <c r="Y103" s="202">
        <v>12425.610993817623</v>
      </c>
      <c r="Z103" s="203">
        <v>10.936760610537617</v>
      </c>
      <c r="AA103" s="203">
        <v>9.9634862419881198</v>
      </c>
      <c r="AB103" s="202">
        <v>0</v>
      </c>
      <c r="AC103" s="202">
        <v>0</v>
      </c>
      <c r="AD103" s="202">
        <v>357725.40361515584</v>
      </c>
      <c r="AE103" s="202">
        <v>543629.05364290893</v>
      </c>
      <c r="AF103" s="202">
        <v>69033.005831275659</v>
      </c>
      <c r="AG103" s="202">
        <v>83473.579258806087</v>
      </c>
      <c r="AH103" s="202">
        <v>39960.127838251137</v>
      </c>
      <c r="AI103" s="202">
        <v>54718.469974757216</v>
      </c>
      <c r="AJ103" s="202">
        <v>63027.871728258142</v>
      </c>
      <c r="AK103" s="202">
        <v>267921.36768657877</v>
      </c>
      <c r="AL103" s="229">
        <v>4.4030573140313049E-2</v>
      </c>
      <c r="AM103" s="229">
        <v>9.6596639181240729E-2</v>
      </c>
      <c r="AN103" s="229">
        <v>0.26291110928973177</v>
      </c>
      <c r="AO103" s="229">
        <v>0.26150037001276932</v>
      </c>
      <c r="AP103" s="229">
        <v>0.27238559774531496</v>
      </c>
      <c r="AQ103" s="229">
        <v>0.30191552025967044</v>
      </c>
      <c r="AR103" s="229">
        <v>0</v>
      </c>
      <c r="AS103" s="229">
        <v>0</v>
      </c>
      <c r="AT103" s="229">
        <v>0</v>
      </c>
      <c r="AU103" s="229">
        <v>0</v>
      </c>
      <c r="AV103" s="229">
        <v>0</v>
      </c>
      <c r="AW103" s="229">
        <v>0</v>
      </c>
      <c r="AX103" s="229">
        <v>0</v>
      </c>
      <c r="AY103" s="229">
        <v>0</v>
      </c>
      <c r="AZ103" s="229">
        <v>0</v>
      </c>
      <c r="BA103" s="229">
        <v>0</v>
      </c>
      <c r="BB103" s="231">
        <v>122607</v>
      </c>
    </row>
    <row r="104" spans="1:54" ht="18" customHeight="1" x14ac:dyDescent="0.15">
      <c r="A104" s="194" t="s">
        <v>785</v>
      </c>
      <c r="B104" s="195">
        <v>1881264.7743658202</v>
      </c>
      <c r="C104" s="195">
        <v>2211441.2062077643</v>
      </c>
      <c r="D104" s="226">
        <v>5.6272936002410514</v>
      </c>
      <c r="E104" s="226">
        <v>3.7720130586084024</v>
      </c>
      <c r="F104" s="196">
        <v>0.56295377009637126</v>
      </c>
      <c r="G104" s="196">
        <v>0.54796297718294373</v>
      </c>
      <c r="H104" s="195">
        <v>2404215.3290302749</v>
      </c>
      <c r="I104" s="195">
        <v>2953869.2803810951</v>
      </c>
      <c r="J104" s="196">
        <v>0.55947947556207922</v>
      </c>
      <c r="K104" s="196">
        <v>0.66020114010780362</v>
      </c>
      <c r="L104" s="196">
        <v>0.81249343198313084</v>
      </c>
      <c r="M104" s="196">
        <v>0.76723478862071903</v>
      </c>
      <c r="N104" s="196">
        <v>0.17313809150433915</v>
      </c>
      <c r="O104" s="196">
        <v>0.19710178817342738</v>
      </c>
      <c r="P104" s="196">
        <v>1.0310695202121436</v>
      </c>
      <c r="Q104" s="196">
        <v>1.0096822596302335</v>
      </c>
      <c r="R104" s="196">
        <v>1.0405992898163781</v>
      </c>
      <c r="S104" s="196">
        <v>1.0156893820482098</v>
      </c>
      <c r="T104" s="197">
        <v>356773.6084724766</v>
      </c>
      <c r="U104" s="197">
        <v>521281.73875211511</v>
      </c>
      <c r="V104" s="197">
        <v>760511663</v>
      </c>
      <c r="W104" s="197">
        <v>1626700024.5</v>
      </c>
      <c r="X104" s="197">
        <v>5919.4074949472406</v>
      </c>
      <c r="Y104" s="197">
        <v>12661.344704527119</v>
      </c>
      <c r="Z104" s="198">
        <v>8.5885023368492845</v>
      </c>
      <c r="AA104" s="198">
        <v>7.6691849744241143</v>
      </c>
      <c r="AB104" s="197">
        <v>0</v>
      </c>
      <c r="AC104" s="197">
        <v>0</v>
      </c>
      <c r="AD104" s="197">
        <v>292703.42813994148</v>
      </c>
      <c r="AE104" s="197">
        <v>465088.05423332966</v>
      </c>
      <c r="AF104" s="197">
        <v>52666.381312545462</v>
      </c>
      <c r="AG104" s="197">
        <v>82994.928385769163</v>
      </c>
      <c r="AH104" s="197">
        <v>50651.898383478583</v>
      </c>
      <c r="AI104" s="197">
        <v>63582.673514918031</v>
      </c>
      <c r="AJ104" s="197">
        <v>40267.665344947447</v>
      </c>
      <c r="AK104" s="197">
        <v>185974.45893685662</v>
      </c>
      <c r="AL104" s="227">
        <v>4.8807613871213545E-2</v>
      </c>
      <c r="AM104" s="227">
        <v>0.14377959610041194</v>
      </c>
      <c r="AN104" s="227">
        <v>0.10459748449833245</v>
      </c>
      <c r="AO104" s="227">
        <v>8.8696272559109654E-2</v>
      </c>
      <c r="AP104" s="227">
        <v>0.24080034376804216</v>
      </c>
      <c r="AQ104" s="227">
        <v>0.26695961843963689</v>
      </c>
      <c r="AR104" s="227">
        <v>0</v>
      </c>
      <c r="AS104" s="227">
        <v>0</v>
      </c>
      <c r="AT104" s="227">
        <v>0</v>
      </c>
      <c r="AU104" s="227">
        <v>0</v>
      </c>
      <c r="AV104" s="227">
        <v>0</v>
      </c>
      <c r="AW104" s="227">
        <v>0</v>
      </c>
      <c r="AX104" s="227">
        <v>0</v>
      </c>
      <c r="AY104" s="227">
        <v>0</v>
      </c>
      <c r="AZ104" s="227">
        <v>0</v>
      </c>
      <c r="BA104" s="227">
        <v>0</v>
      </c>
      <c r="BB104" s="232">
        <v>128478</v>
      </c>
    </row>
    <row r="105" spans="1:54" ht="18" customHeight="1" x14ac:dyDescent="0.15">
      <c r="A105" s="199" t="s">
        <v>786</v>
      </c>
      <c r="B105" s="200">
        <v>1163465.1578202702</v>
      </c>
      <c r="C105" s="200">
        <v>1614435.0026259569</v>
      </c>
      <c r="D105" s="228">
        <v>3.4631706737015762</v>
      </c>
      <c r="E105" s="228">
        <v>2.8720135042459396</v>
      </c>
      <c r="F105" s="201">
        <v>0.60013842051140176</v>
      </c>
      <c r="G105" s="201">
        <v>0.52350430598370423</v>
      </c>
      <c r="H105" s="200">
        <v>1352065.8844289337</v>
      </c>
      <c r="I105" s="200">
        <v>1907728.6429062553</v>
      </c>
      <c r="J105" s="201">
        <v>0.93542069497843727</v>
      </c>
      <c r="K105" s="201">
        <v>0.97412037242892768</v>
      </c>
      <c r="L105" s="201">
        <v>0.62955183894863365</v>
      </c>
      <c r="M105" s="201">
        <v>0.58213120586814304</v>
      </c>
      <c r="N105" s="201">
        <v>0.35032202715464278</v>
      </c>
      <c r="O105" s="201">
        <v>0.34219932679657994</v>
      </c>
      <c r="P105" s="201">
        <v>1.0343809821294432</v>
      </c>
      <c r="Q105" s="201">
        <v>1.010239726074698</v>
      </c>
      <c r="R105" s="201">
        <v>1.0361919005434117</v>
      </c>
      <c r="S105" s="201">
        <v>1.0123132091469267</v>
      </c>
      <c r="T105" s="202">
        <v>388626.94558962382</v>
      </c>
      <c r="U105" s="202">
        <v>647892.8281302799</v>
      </c>
      <c r="V105" s="202">
        <v>-468251295.66666669</v>
      </c>
      <c r="W105" s="202">
        <v>273465146.16666663</v>
      </c>
      <c r="X105" s="202">
        <v>-3773.514252884524</v>
      </c>
      <c r="Y105" s="202">
        <v>2203.7838149660156</v>
      </c>
      <c r="Z105" s="203">
        <v>84.970759481233372</v>
      </c>
      <c r="AA105" s="203">
        <v>19.132454268545619</v>
      </c>
      <c r="AB105" s="202">
        <v>0</v>
      </c>
      <c r="AC105" s="202">
        <v>0</v>
      </c>
      <c r="AD105" s="202">
        <v>292492.08901246567</v>
      </c>
      <c r="AE105" s="202">
        <v>476608.81057188369</v>
      </c>
      <c r="AF105" s="202">
        <v>59427.308745560709</v>
      </c>
      <c r="AG105" s="202">
        <v>65837.762449114191</v>
      </c>
      <c r="AH105" s="202">
        <v>29467.382594022078</v>
      </c>
      <c r="AI105" s="202">
        <v>43536.241728535293</v>
      </c>
      <c r="AJ105" s="202">
        <v>39433.491205327256</v>
      </c>
      <c r="AK105" s="202">
        <v>230655.5549835097</v>
      </c>
      <c r="AL105" s="229">
        <v>5.1264489550583367E-2</v>
      </c>
      <c r="AM105" s="229">
        <v>8.2444113086941384E-2</v>
      </c>
      <c r="AN105" s="229">
        <v>0.24147107600849893</v>
      </c>
      <c r="AO105" s="229">
        <v>0.20750612338247959</v>
      </c>
      <c r="AP105" s="229">
        <v>0.27589131312929693</v>
      </c>
      <c r="AQ105" s="229">
        <v>0.28960565156795659</v>
      </c>
      <c r="AR105" s="229">
        <v>0</v>
      </c>
      <c r="AS105" s="229">
        <v>0</v>
      </c>
      <c r="AT105" s="229">
        <v>0</v>
      </c>
      <c r="AU105" s="229">
        <v>0</v>
      </c>
      <c r="AV105" s="229">
        <v>0</v>
      </c>
      <c r="AW105" s="229">
        <v>0</v>
      </c>
      <c r="AX105" s="229">
        <v>0</v>
      </c>
      <c r="AY105" s="229">
        <v>0</v>
      </c>
      <c r="AZ105" s="229">
        <v>0</v>
      </c>
      <c r="BA105" s="229">
        <v>0</v>
      </c>
      <c r="BB105" s="231">
        <v>124089</v>
      </c>
    </row>
    <row r="106" spans="1:54" ht="18" customHeight="1" x14ac:dyDescent="0.15">
      <c r="A106" s="194" t="s">
        <v>787</v>
      </c>
      <c r="B106" s="195" t="s">
        <v>713</v>
      </c>
      <c r="C106" s="195" t="s">
        <v>713</v>
      </c>
      <c r="D106" s="226" t="s">
        <v>713</v>
      </c>
      <c r="E106" s="226" t="s">
        <v>713</v>
      </c>
      <c r="F106" s="196" t="s">
        <v>713</v>
      </c>
      <c r="G106" s="196" t="s">
        <v>713</v>
      </c>
      <c r="H106" s="195" t="s">
        <v>713</v>
      </c>
      <c r="I106" s="195" t="s">
        <v>713</v>
      </c>
      <c r="J106" s="196" t="s">
        <v>713</v>
      </c>
      <c r="K106" s="196" t="s">
        <v>713</v>
      </c>
      <c r="L106" s="196" t="s">
        <v>713</v>
      </c>
      <c r="M106" s="196" t="s">
        <v>713</v>
      </c>
      <c r="N106" s="196" t="s">
        <v>713</v>
      </c>
      <c r="O106" s="196" t="s">
        <v>713</v>
      </c>
      <c r="P106" s="196" t="s">
        <v>713</v>
      </c>
      <c r="Q106" s="196" t="s">
        <v>713</v>
      </c>
      <c r="R106" s="196" t="s">
        <v>713</v>
      </c>
      <c r="S106" s="196" t="s">
        <v>713</v>
      </c>
      <c r="T106" s="197" t="s">
        <v>713</v>
      </c>
      <c r="U106" s="197" t="s">
        <v>713</v>
      </c>
      <c r="V106" s="197" t="s">
        <v>713</v>
      </c>
      <c r="W106" s="197" t="s">
        <v>713</v>
      </c>
      <c r="X106" s="197" t="s">
        <v>713</v>
      </c>
      <c r="Y106" s="197" t="s">
        <v>713</v>
      </c>
      <c r="Z106" s="198" t="s">
        <v>713</v>
      </c>
      <c r="AA106" s="198" t="s">
        <v>713</v>
      </c>
      <c r="AB106" s="197" t="s">
        <v>713</v>
      </c>
      <c r="AC106" s="197" t="s">
        <v>713</v>
      </c>
      <c r="AD106" s="197" t="s">
        <v>713</v>
      </c>
      <c r="AE106" s="197" t="s">
        <v>713</v>
      </c>
      <c r="AF106" s="197" t="s">
        <v>713</v>
      </c>
      <c r="AG106" s="197" t="s">
        <v>713</v>
      </c>
      <c r="AH106" s="197" t="s">
        <v>713</v>
      </c>
      <c r="AI106" s="197" t="s">
        <v>713</v>
      </c>
      <c r="AJ106" s="197" t="s">
        <v>713</v>
      </c>
      <c r="AK106" s="197" t="s">
        <v>713</v>
      </c>
      <c r="AL106" s="227" t="s">
        <v>713</v>
      </c>
      <c r="AM106" s="227" t="s">
        <v>713</v>
      </c>
      <c r="AN106" s="227" t="s">
        <v>713</v>
      </c>
      <c r="AO106" s="227" t="s">
        <v>713</v>
      </c>
      <c r="AP106" s="227" t="s">
        <v>713</v>
      </c>
      <c r="AQ106" s="227" t="s">
        <v>713</v>
      </c>
      <c r="AR106" s="227" t="s">
        <v>713</v>
      </c>
      <c r="AS106" s="227" t="s">
        <v>713</v>
      </c>
      <c r="AT106" s="227" t="s">
        <v>713</v>
      </c>
      <c r="AU106" s="227" t="s">
        <v>713</v>
      </c>
      <c r="AV106" s="227" t="s">
        <v>713</v>
      </c>
      <c r="AW106" s="227" t="s">
        <v>713</v>
      </c>
      <c r="AX106" s="227" t="s">
        <v>713</v>
      </c>
      <c r="AY106" s="227" t="s">
        <v>713</v>
      </c>
      <c r="AZ106" s="227" t="s">
        <v>713</v>
      </c>
      <c r="BA106" s="227" t="s">
        <v>713</v>
      </c>
      <c r="BB106" s="232">
        <v>0</v>
      </c>
    </row>
    <row r="107" spans="1:54" ht="18" customHeight="1" x14ac:dyDescent="0.15">
      <c r="A107" s="199" t="s">
        <v>788</v>
      </c>
      <c r="B107" s="200">
        <v>1441495.0108513867</v>
      </c>
      <c r="C107" s="200">
        <v>1649290.3770754784</v>
      </c>
      <c r="D107" s="228">
        <v>3.3616499457483475</v>
      </c>
      <c r="E107" s="228">
        <v>2.4743634913385861</v>
      </c>
      <c r="F107" s="201">
        <v>0.58937603576815556</v>
      </c>
      <c r="G107" s="201">
        <v>0.56911762022819379</v>
      </c>
      <c r="H107" s="200">
        <v>2226767.2434386662</v>
      </c>
      <c r="I107" s="200">
        <v>2522126.191890528</v>
      </c>
      <c r="J107" s="201">
        <v>0.59869640850272099</v>
      </c>
      <c r="K107" s="201">
        <v>0.63512796852621045</v>
      </c>
      <c r="L107" s="201">
        <v>0.65517037426967206</v>
      </c>
      <c r="M107" s="201">
        <v>0.61677972799656322</v>
      </c>
      <c r="N107" s="201">
        <v>0.31423684289641446</v>
      </c>
      <c r="O107" s="201">
        <v>0.33289015945671252</v>
      </c>
      <c r="P107" s="201">
        <v>1.0126099186707231</v>
      </c>
      <c r="Q107" s="201">
        <v>1.000281107522254</v>
      </c>
      <c r="R107" s="201">
        <v>1.0224337223636808</v>
      </c>
      <c r="S107" s="201">
        <v>1.0063327924796708</v>
      </c>
      <c r="T107" s="202">
        <v>479952.82036836189</v>
      </c>
      <c r="U107" s="202">
        <v>608272.78886538965</v>
      </c>
      <c r="V107" s="202">
        <v>3627971407</v>
      </c>
      <c r="W107" s="202">
        <v>5486262963.5</v>
      </c>
      <c r="X107" s="202">
        <v>16589.600355755534</v>
      </c>
      <c r="Y107" s="202">
        <v>25086.997608481433</v>
      </c>
      <c r="Z107" s="203">
        <v>18.3304544234716</v>
      </c>
      <c r="AA107" s="203">
        <v>12.690122983350452</v>
      </c>
      <c r="AB107" s="202">
        <v>0</v>
      </c>
      <c r="AC107" s="202">
        <v>0</v>
      </c>
      <c r="AD107" s="202">
        <v>354431.77996673208</v>
      </c>
      <c r="AE107" s="202">
        <v>552374.95582153276</v>
      </c>
      <c r="AF107" s="202">
        <v>68984.624269770138</v>
      </c>
      <c r="AG107" s="202">
        <v>82195.678898650163</v>
      </c>
      <c r="AH107" s="202">
        <v>48383.13220434259</v>
      </c>
      <c r="AI107" s="202">
        <v>55750.922573937234</v>
      </c>
      <c r="AJ107" s="202">
        <v>50166.664196740348</v>
      </c>
      <c r="AK107" s="202">
        <v>265533.20515801507</v>
      </c>
      <c r="AL107" s="229">
        <v>5.2997380095295026E-2</v>
      </c>
      <c r="AM107" s="229">
        <v>7.5401398071893486E-2</v>
      </c>
      <c r="AN107" s="229">
        <v>0.27890470069594153</v>
      </c>
      <c r="AO107" s="229">
        <v>0.22588028614332489</v>
      </c>
      <c r="AP107" s="229">
        <v>0.27616646208795376</v>
      </c>
      <c r="AQ107" s="229">
        <v>0.29592208253723357</v>
      </c>
      <c r="AR107" s="229">
        <v>0</v>
      </c>
      <c r="AS107" s="229">
        <v>0</v>
      </c>
      <c r="AT107" s="229">
        <v>0</v>
      </c>
      <c r="AU107" s="229">
        <v>0</v>
      </c>
      <c r="AV107" s="229">
        <v>0</v>
      </c>
      <c r="AW107" s="229">
        <v>0</v>
      </c>
      <c r="AX107" s="229">
        <v>0</v>
      </c>
      <c r="AY107" s="229">
        <v>0</v>
      </c>
      <c r="AZ107" s="229">
        <v>0</v>
      </c>
      <c r="BA107" s="229">
        <v>0</v>
      </c>
      <c r="BB107" s="231">
        <v>218690</v>
      </c>
    </row>
    <row r="108" spans="1:54" ht="18" customHeight="1" x14ac:dyDescent="0.15">
      <c r="A108" s="194" t="s">
        <v>789</v>
      </c>
      <c r="B108" s="195">
        <v>1494424.8199440881</v>
      </c>
      <c r="C108" s="195">
        <v>1997311.920261818</v>
      </c>
      <c r="D108" s="226">
        <v>4.1113167503106736</v>
      </c>
      <c r="E108" s="226">
        <v>3.2205857110872951</v>
      </c>
      <c r="F108" s="196">
        <v>0.54135197036638438</v>
      </c>
      <c r="G108" s="196">
        <v>0.51652445635149313</v>
      </c>
      <c r="H108" s="195">
        <v>1743417.7119684098</v>
      </c>
      <c r="I108" s="195">
        <v>2458712.6192289204</v>
      </c>
      <c r="J108" s="196">
        <v>1.1705976735331105</v>
      </c>
      <c r="K108" s="196">
        <v>0.99597856791080552</v>
      </c>
      <c r="L108" s="196">
        <v>0.7325438650358238</v>
      </c>
      <c r="M108" s="196">
        <v>0.66162899498128791</v>
      </c>
      <c r="N108" s="196">
        <v>0.24336450755758121</v>
      </c>
      <c r="O108" s="196">
        <v>0.29615687706374777</v>
      </c>
      <c r="P108" s="196">
        <v>0.98900565765307891</v>
      </c>
      <c r="Q108" s="196">
        <v>0.9794642350839905</v>
      </c>
      <c r="R108" s="196">
        <v>0.99384615574609914</v>
      </c>
      <c r="S108" s="196">
        <v>0.98210224559789117</v>
      </c>
      <c r="T108" s="197">
        <v>357585.94025408302</v>
      </c>
      <c r="U108" s="197">
        <v>640719.8422252147</v>
      </c>
      <c r="V108" s="197">
        <v>-520537566.5</v>
      </c>
      <c r="W108" s="197">
        <v>2170618640.75</v>
      </c>
      <c r="X108" s="197">
        <v>-2946.3792941935608</v>
      </c>
      <c r="Y108" s="197">
        <v>12286.271405344138</v>
      </c>
      <c r="Z108" s="198">
        <v>17.562727899973819</v>
      </c>
      <c r="AA108" s="198">
        <v>10.516059674388169</v>
      </c>
      <c r="AB108" s="197">
        <v>0</v>
      </c>
      <c r="AC108" s="197">
        <v>0</v>
      </c>
      <c r="AD108" s="197">
        <v>290703.19600223296</v>
      </c>
      <c r="AE108" s="197">
        <v>455969.73159887921</v>
      </c>
      <c r="AF108" s="197">
        <v>61767.332904963456</v>
      </c>
      <c r="AG108" s="197">
        <v>87479.894262099886</v>
      </c>
      <c r="AH108" s="197">
        <v>37741.296320491143</v>
      </c>
      <c r="AI108" s="197">
        <v>55830.490965029538</v>
      </c>
      <c r="AJ108" s="197">
        <v>40859.83439933644</v>
      </c>
      <c r="AK108" s="197">
        <v>220050.52872769296</v>
      </c>
      <c r="AL108" s="227">
        <v>4.9749924805483819E-2</v>
      </c>
      <c r="AM108" s="227">
        <v>0.1466782487540447</v>
      </c>
      <c r="AN108" s="227">
        <v>0.22156676146442411</v>
      </c>
      <c r="AO108" s="227">
        <v>0.18397046366403372</v>
      </c>
      <c r="AP108" s="227">
        <v>0.24847458826113186</v>
      </c>
      <c r="AQ108" s="227">
        <v>0.2733281831821025</v>
      </c>
      <c r="AR108" s="227">
        <v>0</v>
      </c>
      <c r="AS108" s="227">
        <v>0</v>
      </c>
      <c r="AT108" s="227">
        <v>0</v>
      </c>
      <c r="AU108" s="227">
        <v>0</v>
      </c>
      <c r="AV108" s="227">
        <v>0</v>
      </c>
      <c r="AW108" s="227">
        <v>0</v>
      </c>
      <c r="AX108" s="227">
        <v>0</v>
      </c>
      <c r="AY108" s="227">
        <v>0</v>
      </c>
      <c r="AZ108" s="227">
        <v>0</v>
      </c>
      <c r="BA108" s="227">
        <v>0</v>
      </c>
      <c r="BB108" s="232">
        <v>176670</v>
      </c>
    </row>
    <row r="109" spans="1:54" ht="18" customHeight="1" x14ac:dyDescent="0.15">
      <c r="A109" s="199" t="s">
        <v>790</v>
      </c>
      <c r="B109" s="200">
        <v>1398746.4136673149</v>
      </c>
      <c r="C109" s="200">
        <v>1766864.4993836337</v>
      </c>
      <c r="D109" s="228">
        <v>4.1146775635092494</v>
      </c>
      <c r="E109" s="228">
        <v>3.0955818208852048</v>
      </c>
      <c r="F109" s="201">
        <v>0.57990543072582501</v>
      </c>
      <c r="G109" s="201">
        <v>0.54330287379179554</v>
      </c>
      <c r="H109" s="200">
        <v>1415580.749041761</v>
      </c>
      <c r="I109" s="200">
        <v>1826857.2425241668</v>
      </c>
      <c r="J109" s="201">
        <v>1.203825466813697</v>
      </c>
      <c r="K109" s="201">
        <v>1.2062646905376548</v>
      </c>
      <c r="L109" s="201">
        <v>0.71263090307895094</v>
      </c>
      <c r="M109" s="201">
        <v>0.66507186171152743</v>
      </c>
      <c r="N109" s="201">
        <v>0.25679409829103306</v>
      </c>
      <c r="O109" s="201">
        <v>0.26862197823150102</v>
      </c>
      <c r="P109" s="201">
        <v>1.0189180316197011</v>
      </c>
      <c r="Q109" s="201">
        <v>0.99886069550817058</v>
      </c>
      <c r="R109" s="201">
        <v>1.0316611998476062</v>
      </c>
      <c r="S109" s="201">
        <v>1.0071866184810452</v>
      </c>
      <c r="T109" s="202">
        <v>359696.85704000236</v>
      </c>
      <c r="U109" s="202">
        <v>586435.94575590547</v>
      </c>
      <c r="V109" s="202">
        <v>-35360558.888888888</v>
      </c>
      <c r="W109" s="202">
        <v>1266898561.1111112</v>
      </c>
      <c r="X109" s="202">
        <v>-174.24278078848209</v>
      </c>
      <c r="Y109" s="202">
        <v>6242.7726031867342</v>
      </c>
      <c r="Z109" s="203">
        <v>25.898839842841774</v>
      </c>
      <c r="AA109" s="203">
        <v>16.281525322550571</v>
      </c>
      <c r="AB109" s="202">
        <v>0</v>
      </c>
      <c r="AC109" s="202">
        <v>0</v>
      </c>
      <c r="AD109" s="202">
        <v>295130.58260101365</v>
      </c>
      <c r="AE109" s="202">
        <v>475194.85659915686</v>
      </c>
      <c r="AF109" s="202">
        <v>61443.339802734314</v>
      </c>
      <c r="AG109" s="202">
        <v>71832.85050740173</v>
      </c>
      <c r="AH109" s="202">
        <v>28146.631198519273</v>
      </c>
      <c r="AI109" s="202">
        <v>40242.519918025289</v>
      </c>
      <c r="AJ109" s="202">
        <v>37329.424168378959</v>
      </c>
      <c r="AK109" s="202">
        <v>235485.48586304917</v>
      </c>
      <c r="AL109" s="229">
        <v>4.4364284213877947E-2</v>
      </c>
      <c r="AM109" s="229">
        <v>8.5462775745806421E-2</v>
      </c>
      <c r="AN109" s="229">
        <v>0.19506925020673072</v>
      </c>
      <c r="AO109" s="229">
        <v>0.18853333359867389</v>
      </c>
      <c r="AP109" s="229">
        <v>0.27759024546466526</v>
      </c>
      <c r="AQ109" s="229">
        <v>0.27969093214710361</v>
      </c>
      <c r="AR109" s="229">
        <v>0</v>
      </c>
      <c r="AS109" s="229">
        <v>0</v>
      </c>
      <c r="AT109" s="229">
        <v>0</v>
      </c>
      <c r="AU109" s="229">
        <v>0</v>
      </c>
      <c r="AV109" s="229">
        <v>0</v>
      </c>
      <c r="AW109" s="229">
        <v>0</v>
      </c>
      <c r="AX109" s="229">
        <v>0</v>
      </c>
      <c r="AY109" s="229">
        <v>0</v>
      </c>
      <c r="AZ109" s="229">
        <v>0</v>
      </c>
      <c r="BA109" s="229">
        <v>0</v>
      </c>
      <c r="BB109" s="231">
        <v>202938</v>
      </c>
    </row>
    <row r="110" spans="1:54" ht="18" customHeight="1" x14ac:dyDescent="0.15">
      <c r="A110" s="194" t="s">
        <v>791</v>
      </c>
      <c r="B110" s="195">
        <v>1302695.7488197663</v>
      </c>
      <c r="C110" s="195">
        <v>1321573.7462968579</v>
      </c>
      <c r="D110" s="226">
        <v>3.2623280741212897</v>
      </c>
      <c r="E110" s="226">
        <v>2.2924411325319216</v>
      </c>
      <c r="F110" s="196">
        <v>0.59991489215756677</v>
      </c>
      <c r="G110" s="196">
        <v>0.59992647722859049</v>
      </c>
      <c r="H110" s="195">
        <v>820525.4530965864</v>
      </c>
      <c r="I110" s="195">
        <v>820582.17975360842</v>
      </c>
      <c r="J110" s="196">
        <v>1.6871932212183745</v>
      </c>
      <c r="K110" s="196">
        <v>1.6865023547744598</v>
      </c>
      <c r="L110" s="196">
        <v>0.87945488095272262</v>
      </c>
      <c r="M110" s="196">
        <v>0.87835945767254464</v>
      </c>
      <c r="N110" s="196">
        <v>6.526478237416429E-2</v>
      </c>
      <c r="O110" s="196">
        <v>6.8830702770120628E-2</v>
      </c>
      <c r="P110" s="196">
        <v>0.9529641167023285</v>
      </c>
      <c r="Q110" s="196">
        <v>0.96466382161415476</v>
      </c>
      <c r="R110" s="196">
        <v>0.95131434421386118</v>
      </c>
      <c r="S110" s="196">
        <v>0.96348610008423496</v>
      </c>
      <c r="T110" s="197">
        <v>158480.28549525037</v>
      </c>
      <c r="U110" s="197">
        <v>162121.72446543921</v>
      </c>
      <c r="V110" s="197">
        <v>-1082273776</v>
      </c>
      <c r="W110" s="197">
        <v>-446441397.66666663</v>
      </c>
      <c r="X110" s="197">
        <v>-3173.6372529470409</v>
      </c>
      <c r="Y110" s="197">
        <v>-1309.1355277305338</v>
      </c>
      <c r="Z110" s="198">
        <v>2.3785414083822691</v>
      </c>
      <c r="AA110" s="198">
        <v>2.3178844575713597</v>
      </c>
      <c r="AB110" s="197">
        <v>0</v>
      </c>
      <c r="AC110" s="197">
        <v>0</v>
      </c>
      <c r="AD110" s="197">
        <v>354313.26350570639</v>
      </c>
      <c r="AE110" s="197">
        <v>528552.16064279957</v>
      </c>
      <c r="AF110" s="197">
        <v>75790.552442834349</v>
      </c>
      <c r="AG110" s="197">
        <v>78502.213925876596</v>
      </c>
      <c r="AH110" s="197">
        <v>16027.705788885516</v>
      </c>
      <c r="AI110" s="197">
        <v>16032.671425697652</v>
      </c>
      <c r="AJ110" s="197">
        <v>33001.317474721152</v>
      </c>
      <c r="AK110" s="197">
        <v>235193.33222124627</v>
      </c>
      <c r="AL110" s="227">
        <v>5.2126383828940706E-2</v>
      </c>
      <c r="AM110" s="227">
        <v>3.7095717690316971E-2</v>
      </c>
      <c r="AN110" s="227">
        <v>8.8856856928009126E-2</v>
      </c>
      <c r="AO110" s="227">
        <v>8.884374636986285E-2</v>
      </c>
      <c r="AP110" s="227">
        <v>0.28762533064340295</v>
      </c>
      <c r="AQ110" s="227">
        <v>0.29710468362791137</v>
      </c>
      <c r="AR110" s="227">
        <v>0</v>
      </c>
      <c r="AS110" s="227">
        <v>0</v>
      </c>
      <c r="AT110" s="227">
        <v>0</v>
      </c>
      <c r="AU110" s="227">
        <v>0</v>
      </c>
      <c r="AV110" s="227">
        <v>0</v>
      </c>
      <c r="AW110" s="227">
        <v>0</v>
      </c>
      <c r="AX110" s="227">
        <v>0</v>
      </c>
      <c r="AY110" s="227">
        <v>0</v>
      </c>
      <c r="AZ110" s="227">
        <v>0</v>
      </c>
      <c r="BA110" s="227">
        <v>0</v>
      </c>
      <c r="BB110" s="232">
        <v>341020</v>
      </c>
    </row>
    <row r="111" spans="1:54" ht="18" customHeight="1" x14ac:dyDescent="0.15">
      <c r="A111" s="199" t="s">
        <v>792</v>
      </c>
      <c r="B111" s="200">
        <v>7708252.5435082112</v>
      </c>
      <c r="C111" s="200">
        <v>8959676.4229978397</v>
      </c>
      <c r="D111" s="228">
        <v>5.162434963635544</v>
      </c>
      <c r="E111" s="228">
        <v>4.6107911058117166</v>
      </c>
      <c r="F111" s="201">
        <v>0.58810953341037164</v>
      </c>
      <c r="G111" s="201">
        <v>0.57307252607109582</v>
      </c>
      <c r="H111" s="200">
        <v>13292193.240015492</v>
      </c>
      <c r="I111" s="200">
        <v>15522648.464499159</v>
      </c>
      <c r="J111" s="201">
        <v>0.82574619904570112</v>
      </c>
      <c r="K111" s="201">
        <v>0.81254331842579763</v>
      </c>
      <c r="L111" s="201">
        <v>0.74341236375001352</v>
      </c>
      <c r="M111" s="201">
        <v>0.71943765799518178</v>
      </c>
      <c r="N111" s="201">
        <v>0.28555084420655358</v>
      </c>
      <c r="O111" s="201">
        <v>0.30826366642589298</v>
      </c>
      <c r="P111" s="201">
        <v>1.0679397380757736</v>
      </c>
      <c r="Q111" s="201">
        <v>1.0411734501573708</v>
      </c>
      <c r="R111" s="201">
        <v>1.0771223157721344</v>
      </c>
      <c r="S111" s="201">
        <v>1.0484954590533213</v>
      </c>
      <c r="T111" s="202">
        <v>1631194.7413731716</v>
      </c>
      <c r="U111" s="202">
        <v>2129915.1936604609</v>
      </c>
      <c r="V111" s="202">
        <v>-1191963.8809523811</v>
      </c>
      <c r="W111" s="202">
        <v>57632097.404761903</v>
      </c>
      <c r="X111" s="202">
        <v>-407.72806717487617</v>
      </c>
      <c r="Y111" s="202">
        <v>19713.872255342718</v>
      </c>
      <c r="Z111" s="203">
        <v>12.842026767611069</v>
      </c>
      <c r="AA111" s="203">
        <v>11.240902570811235</v>
      </c>
      <c r="AB111" s="202">
        <v>0</v>
      </c>
      <c r="AC111" s="202">
        <v>0</v>
      </c>
      <c r="AD111" s="202">
        <v>1249750.9972563891</v>
      </c>
      <c r="AE111" s="202">
        <v>1536679.4865582476</v>
      </c>
      <c r="AF111" s="202">
        <v>236641.3879881973</v>
      </c>
      <c r="AG111" s="202">
        <v>289913.10153427575</v>
      </c>
      <c r="AH111" s="202">
        <v>299714.31927154417</v>
      </c>
      <c r="AI111" s="202">
        <v>354350.68127381848</v>
      </c>
      <c r="AJ111" s="202">
        <v>255730.93971196562</v>
      </c>
      <c r="AK111" s="202">
        <v>527077.97241361358</v>
      </c>
      <c r="AL111" s="229">
        <v>5.6258143533345621E-2</v>
      </c>
      <c r="AM111" s="229">
        <v>9.1160247740791775E-2</v>
      </c>
      <c r="AN111" s="229">
        <v>0.66269441809581286</v>
      </c>
      <c r="AO111" s="229">
        <v>0.65969141879462367</v>
      </c>
      <c r="AP111" s="229">
        <v>0.21969754571473502</v>
      </c>
      <c r="AQ111" s="229">
        <v>0.2561211888570048</v>
      </c>
      <c r="AR111" s="229">
        <v>0</v>
      </c>
      <c r="AS111" s="229">
        <v>0</v>
      </c>
      <c r="AT111" s="229">
        <v>0</v>
      </c>
      <c r="AU111" s="229">
        <v>0</v>
      </c>
      <c r="AV111" s="229">
        <v>0</v>
      </c>
      <c r="AW111" s="229">
        <v>0</v>
      </c>
      <c r="AX111" s="229">
        <v>0</v>
      </c>
      <c r="AY111" s="229">
        <v>0</v>
      </c>
      <c r="AZ111" s="229">
        <v>0</v>
      </c>
      <c r="BA111" s="229">
        <v>0</v>
      </c>
      <c r="BB111" s="231">
        <v>2923</v>
      </c>
    </row>
    <row r="112" spans="1:54" ht="18" customHeight="1" x14ac:dyDescent="0.15">
      <c r="A112" s="194" t="s">
        <v>793</v>
      </c>
      <c r="B112" s="195">
        <v>8479110.8538579531</v>
      </c>
      <c r="C112" s="195">
        <v>9542381.2762338296</v>
      </c>
      <c r="D112" s="226">
        <v>6.2902095295461544</v>
      </c>
      <c r="E112" s="226">
        <v>5.4865091483121278</v>
      </c>
      <c r="F112" s="196">
        <v>0.56295669889730471</v>
      </c>
      <c r="G112" s="196">
        <v>0.55450893621411701</v>
      </c>
      <c r="H112" s="195">
        <v>14195740.871935913</v>
      </c>
      <c r="I112" s="195">
        <v>16002842.213276876</v>
      </c>
      <c r="J112" s="196">
        <v>0.70416686429549513</v>
      </c>
      <c r="K112" s="196">
        <v>0.71577976163851864</v>
      </c>
      <c r="L112" s="196">
        <v>0.8184986562326394</v>
      </c>
      <c r="M112" s="196">
        <v>0.801972335356402</v>
      </c>
      <c r="N112" s="196">
        <v>0.18245712717151524</v>
      </c>
      <c r="O112" s="196">
        <v>0.20138049045147186</v>
      </c>
      <c r="P112" s="196">
        <v>1.0241786732231064</v>
      </c>
      <c r="Q112" s="196">
        <v>1.0163811044595124</v>
      </c>
      <c r="R112" s="196">
        <v>1.0126318983472202</v>
      </c>
      <c r="S112" s="196">
        <v>1.0080117693130939</v>
      </c>
      <c r="T112" s="197">
        <v>1342303.2569934197</v>
      </c>
      <c r="U112" s="197">
        <v>1646258.8107370352</v>
      </c>
      <c r="V112" s="197">
        <v>42920398.769230768</v>
      </c>
      <c r="W112" s="197">
        <v>105671950.07692309</v>
      </c>
      <c r="X112" s="197">
        <v>14016.760469264202</v>
      </c>
      <c r="Y112" s="197">
        <v>34509.894013615696</v>
      </c>
      <c r="Z112" s="198">
        <v>10.189119725638591</v>
      </c>
      <c r="AA112" s="198">
        <v>8.6665910516148443</v>
      </c>
      <c r="AB112" s="197">
        <v>0</v>
      </c>
      <c r="AC112" s="197">
        <v>0</v>
      </c>
      <c r="AD112" s="197">
        <v>1055547.9102474891</v>
      </c>
      <c r="AE112" s="197">
        <v>1353343.6694570824</v>
      </c>
      <c r="AF112" s="197">
        <v>185493.02292101452</v>
      </c>
      <c r="AG112" s="197">
        <v>201475.60744769117</v>
      </c>
      <c r="AH112" s="197">
        <v>303721.95415222592</v>
      </c>
      <c r="AI112" s="197">
        <v>347666.68183540017</v>
      </c>
      <c r="AJ112" s="197">
        <v>192883.23652163602</v>
      </c>
      <c r="AK112" s="197">
        <v>492439.24335132114</v>
      </c>
      <c r="AL112" s="227">
        <v>5.3668699175919335E-2</v>
      </c>
      <c r="AM112" s="227">
        <v>6.6119242226062802E-2</v>
      </c>
      <c r="AN112" s="227">
        <v>0.29975577955713917</v>
      </c>
      <c r="AO112" s="227">
        <v>0.30575512629778617</v>
      </c>
      <c r="AP112" s="227">
        <v>0.19117769083061914</v>
      </c>
      <c r="AQ112" s="227">
        <v>0.23915085706032976</v>
      </c>
      <c r="AR112" s="227">
        <v>0</v>
      </c>
      <c r="AS112" s="227">
        <v>0</v>
      </c>
      <c r="AT112" s="227">
        <v>0</v>
      </c>
      <c r="AU112" s="227">
        <v>0</v>
      </c>
      <c r="AV112" s="227">
        <v>0</v>
      </c>
      <c r="AW112" s="227">
        <v>0</v>
      </c>
      <c r="AX112" s="227">
        <v>0</v>
      </c>
      <c r="AY112" s="227">
        <v>0</v>
      </c>
      <c r="AZ112" s="227">
        <v>0</v>
      </c>
      <c r="BA112" s="227">
        <v>0</v>
      </c>
      <c r="BB112" s="232">
        <v>3062</v>
      </c>
    </row>
    <row r="113" spans="1:56" ht="18" customHeight="1" x14ac:dyDescent="0.15">
      <c r="A113" s="199" t="s">
        <v>794</v>
      </c>
      <c r="B113" s="200">
        <v>9171719.9755361993</v>
      </c>
      <c r="C113" s="200">
        <v>10647185.79192517</v>
      </c>
      <c r="D113" s="228">
        <v>5.4828138820774992</v>
      </c>
      <c r="E113" s="228">
        <v>4.9262732485413894</v>
      </c>
      <c r="F113" s="201">
        <v>0.55908881216395956</v>
      </c>
      <c r="G113" s="201">
        <v>0.55416965883462899</v>
      </c>
      <c r="H113" s="200">
        <v>14599425.130528267</v>
      </c>
      <c r="I113" s="200">
        <v>17103475.261585996</v>
      </c>
      <c r="J113" s="201">
        <v>1.0524347202392899</v>
      </c>
      <c r="K113" s="201">
        <v>1.0672678097454387</v>
      </c>
      <c r="L113" s="201">
        <v>0.74862296319423649</v>
      </c>
      <c r="M113" s="201">
        <v>0.70591982688421895</v>
      </c>
      <c r="N113" s="201">
        <v>0.26345921288075719</v>
      </c>
      <c r="O113" s="201">
        <v>0.31344389889455632</v>
      </c>
      <c r="P113" s="201">
        <v>1.0238319380119538</v>
      </c>
      <c r="Q113" s="201">
        <v>1.0104874720601305</v>
      </c>
      <c r="R113" s="201">
        <v>1.0355005923446643</v>
      </c>
      <c r="S113" s="201">
        <v>1.0138533325322387</v>
      </c>
      <c r="T113" s="202">
        <v>1907942.1687647752</v>
      </c>
      <c r="U113" s="202">
        <v>2503273.7304209792</v>
      </c>
      <c r="V113" s="202">
        <v>-160629469.11764705</v>
      </c>
      <c r="W113" s="202">
        <v>-106578580</v>
      </c>
      <c r="X113" s="202">
        <v>-64534.21976178098</v>
      </c>
      <c r="Y113" s="202">
        <v>-42818.827338469535</v>
      </c>
      <c r="Z113" s="203">
        <v>12.484373229268412</v>
      </c>
      <c r="AA113" s="203">
        <v>14.504373237759316</v>
      </c>
      <c r="AB113" s="202">
        <v>0</v>
      </c>
      <c r="AC113" s="202">
        <v>0</v>
      </c>
      <c r="AD113" s="202">
        <v>1303204.8781749418</v>
      </c>
      <c r="AE113" s="202">
        <v>1534658.6057025129</v>
      </c>
      <c r="AF113" s="202">
        <v>260521.18190097576</v>
      </c>
      <c r="AG113" s="202">
        <v>342143.393405865</v>
      </c>
      <c r="AH113" s="202">
        <v>329079.43466032884</v>
      </c>
      <c r="AI113" s="202">
        <v>401081.6093478963</v>
      </c>
      <c r="AJ113" s="202">
        <v>233395.63401192194</v>
      </c>
      <c r="AK113" s="202">
        <v>468860.92964938958</v>
      </c>
      <c r="AL113" s="229">
        <v>5.9471233831925235E-2</v>
      </c>
      <c r="AM113" s="229">
        <v>0.13119391825180382</v>
      </c>
      <c r="AN113" s="229">
        <v>0.31790703466094183</v>
      </c>
      <c r="AO113" s="229">
        <v>0.31215288477502268</v>
      </c>
      <c r="AP113" s="229">
        <v>0.22970144712540702</v>
      </c>
      <c r="AQ113" s="229">
        <v>0.26855535235432809</v>
      </c>
      <c r="AR113" s="229">
        <v>0</v>
      </c>
      <c r="AS113" s="229">
        <v>0</v>
      </c>
      <c r="AT113" s="229">
        <v>0</v>
      </c>
      <c r="AU113" s="229">
        <v>0</v>
      </c>
      <c r="AV113" s="229">
        <v>0</v>
      </c>
      <c r="AW113" s="229">
        <v>0</v>
      </c>
      <c r="AX113" s="229">
        <v>0</v>
      </c>
      <c r="AY113" s="229">
        <v>0</v>
      </c>
      <c r="AZ113" s="229">
        <v>0</v>
      </c>
      <c r="BA113" s="229">
        <v>0</v>
      </c>
      <c r="BB113" s="231">
        <v>2489</v>
      </c>
    </row>
    <row r="114" spans="1:56" ht="18" customHeight="1" x14ac:dyDescent="0.15">
      <c r="A114" s="194" t="s">
        <v>795</v>
      </c>
      <c r="B114" s="195">
        <v>5678627.8295228919</v>
      </c>
      <c r="C114" s="195">
        <v>6505634.6728695007</v>
      </c>
      <c r="D114" s="226">
        <v>5.5786875736660422</v>
      </c>
      <c r="E114" s="226">
        <v>4.751553563405488</v>
      </c>
      <c r="F114" s="196">
        <v>0.58729847659563617</v>
      </c>
      <c r="G114" s="196">
        <v>0.57472292371901856</v>
      </c>
      <c r="H114" s="195">
        <v>10513704.171815531</v>
      </c>
      <c r="I114" s="195">
        <v>11900026.231540181</v>
      </c>
      <c r="J114" s="196">
        <v>0.59046682756873936</v>
      </c>
      <c r="K114" s="196">
        <v>0.58527506367104776</v>
      </c>
      <c r="L114" s="196">
        <v>0.77528085500778121</v>
      </c>
      <c r="M114" s="196">
        <v>0.7392013520986821</v>
      </c>
      <c r="N114" s="196">
        <v>0.22226241844995481</v>
      </c>
      <c r="O114" s="196">
        <v>0.25075002543128361</v>
      </c>
      <c r="P114" s="196">
        <v>1.1155756093467808</v>
      </c>
      <c r="Q114" s="196">
        <v>1.0893789927807154</v>
      </c>
      <c r="R114" s="196">
        <v>1.1273334769670003</v>
      </c>
      <c r="S114" s="196">
        <v>1.0985196985945513</v>
      </c>
      <c r="T114" s="197">
        <v>1145802.8709606682</v>
      </c>
      <c r="U114" s="197">
        <v>1553137.8671839829</v>
      </c>
      <c r="V114" s="197">
        <v>65466219.304347828</v>
      </c>
      <c r="W114" s="197">
        <v>211286662.86956522</v>
      </c>
      <c r="X114" s="197">
        <v>9582.5969668620455</v>
      </c>
      <c r="Y114" s="197">
        <v>30927.017876803431</v>
      </c>
      <c r="Z114" s="198">
        <v>12.775363160043829</v>
      </c>
      <c r="AA114" s="198">
        <v>11.163011566842664</v>
      </c>
      <c r="AB114" s="197">
        <v>0</v>
      </c>
      <c r="AC114" s="197">
        <v>0</v>
      </c>
      <c r="AD114" s="197">
        <v>883366.7875491298</v>
      </c>
      <c r="AE114" s="197">
        <v>1149724.2870007721</v>
      </c>
      <c r="AF114" s="197">
        <v>158429.31263496642</v>
      </c>
      <c r="AG114" s="197">
        <v>194604.84177602868</v>
      </c>
      <c r="AH114" s="197">
        <v>226661.01330126848</v>
      </c>
      <c r="AI114" s="197">
        <v>263823.95713018178</v>
      </c>
      <c r="AJ114" s="197">
        <v>207082.61860784094</v>
      </c>
      <c r="AK114" s="197">
        <v>449913.07604466763</v>
      </c>
      <c r="AL114" s="227">
        <v>5.4212410266629298E-2</v>
      </c>
      <c r="AM114" s="227">
        <v>8.3273793425813841E-2</v>
      </c>
      <c r="AN114" s="227">
        <v>0.25188948201037076</v>
      </c>
      <c r="AO114" s="227">
        <v>0.24053905705297879</v>
      </c>
      <c r="AP114" s="227">
        <v>0.20613761928652258</v>
      </c>
      <c r="AQ114" s="227">
        <v>0.23965309534932219</v>
      </c>
      <c r="AR114" s="227">
        <v>0</v>
      </c>
      <c r="AS114" s="227">
        <v>0</v>
      </c>
      <c r="AT114" s="227">
        <v>0</v>
      </c>
      <c r="AU114" s="227">
        <v>0</v>
      </c>
      <c r="AV114" s="227">
        <v>0</v>
      </c>
      <c r="AW114" s="227">
        <v>0</v>
      </c>
      <c r="AX114" s="227">
        <v>0</v>
      </c>
      <c r="AY114" s="227">
        <v>0</v>
      </c>
      <c r="AZ114" s="227">
        <v>0</v>
      </c>
      <c r="BA114" s="227">
        <v>0</v>
      </c>
      <c r="BB114" s="232">
        <v>6832</v>
      </c>
    </row>
    <row r="115" spans="1:56" ht="18" customHeight="1" x14ac:dyDescent="0.15">
      <c r="A115" s="199" t="s">
        <v>796</v>
      </c>
      <c r="B115" s="200">
        <v>3589863.5195899159</v>
      </c>
      <c r="C115" s="200">
        <v>4415695.9649825059</v>
      </c>
      <c r="D115" s="228">
        <v>4.6416603982986757</v>
      </c>
      <c r="E115" s="228">
        <v>4.0157792336632685</v>
      </c>
      <c r="F115" s="201">
        <v>0.5698929084009533</v>
      </c>
      <c r="G115" s="201">
        <v>0.53964051727674367</v>
      </c>
      <c r="H115" s="200">
        <v>5536398.3777106833</v>
      </c>
      <c r="I115" s="200">
        <v>6813389.888725129</v>
      </c>
      <c r="J115" s="201">
        <v>1.1511913240141047</v>
      </c>
      <c r="K115" s="201">
        <v>1.0185206091152552</v>
      </c>
      <c r="L115" s="201">
        <v>0.72420714867740843</v>
      </c>
      <c r="M115" s="201">
        <v>0.65195416919361626</v>
      </c>
      <c r="N115" s="201">
        <v>0.2910749285417803</v>
      </c>
      <c r="O115" s="201">
        <v>0.35384681909975152</v>
      </c>
      <c r="P115" s="201">
        <v>1.043904555737202</v>
      </c>
      <c r="Q115" s="201">
        <v>1.0218176517201456</v>
      </c>
      <c r="R115" s="201">
        <v>1.049739296797817</v>
      </c>
      <c r="S115" s="201">
        <v>1.0262366603218018</v>
      </c>
      <c r="T115" s="202">
        <v>913517.63452765706</v>
      </c>
      <c r="U115" s="202">
        <v>1409459.13352905</v>
      </c>
      <c r="V115" s="202">
        <v>-122407358.09999999</v>
      </c>
      <c r="W115" s="202">
        <v>24434148.649999999</v>
      </c>
      <c r="X115" s="202">
        <v>-16953.340687649321</v>
      </c>
      <c r="Y115" s="202">
        <v>3384.1139364980431</v>
      </c>
      <c r="Z115" s="203">
        <v>19.747032556296528</v>
      </c>
      <c r="AA115" s="203">
        <v>14.88551289493333</v>
      </c>
      <c r="AB115" s="202">
        <v>0</v>
      </c>
      <c r="AC115" s="202">
        <v>0</v>
      </c>
      <c r="AD115" s="202">
        <v>630071.86847356032</v>
      </c>
      <c r="AE115" s="202">
        <v>866133.93859228538</v>
      </c>
      <c r="AF115" s="202">
        <v>122324.45404047958</v>
      </c>
      <c r="AG115" s="202">
        <v>153561.21641868138</v>
      </c>
      <c r="AH115" s="202">
        <v>116590.88159094955</v>
      </c>
      <c r="AI115" s="202">
        <v>148077.30379320562</v>
      </c>
      <c r="AJ115" s="202">
        <v>131561.63476705147</v>
      </c>
      <c r="AK115" s="202">
        <v>363024.34810180456</v>
      </c>
      <c r="AL115" s="229">
        <v>4.3093605288851866E-2</v>
      </c>
      <c r="AM115" s="229">
        <v>8.4442021237709983E-2</v>
      </c>
      <c r="AN115" s="229">
        <v>0.27783873523069974</v>
      </c>
      <c r="AO115" s="229">
        <v>0.23623560839890906</v>
      </c>
      <c r="AP115" s="229">
        <v>0.18507128283901833</v>
      </c>
      <c r="AQ115" s="229">
        <v>0.23685941355185572</v>
      </c>
      <c r="AR115" s="229">
        <v>0</v>
      </c>
      <c r="AS115" s="229">
        <v>0</v>
      </c>
      <c r="AT115" s="229">
        <v>0</v>
      </c>
      <c r="AU115" s="229">
        <v>0</v>
      </c>
      <c r="AV115" s="229">
        <v>0</v>
      </c>
      <c r="AW115" s="229">
        <v>0</v>
      </c>
      <c r="AX115" s="229">
        <v>0</v>
      </c>
      <c r="AY115" s="229">
        <v>0</v>
      </c>
      <c r="AZ115" s="229">
        <v>0</v>
      </c>
      <c r="BA115" s="229">
        <v>0</v>
      </c>
      <c r="BB115" s="231">
        <v>7220</v>
      </c>
    </row>
    <row r="116" spans="1:56" ht="18" customHeight="1" x14ac:dyDescent="0.15">
      <c r="A116" s="194" t="s">
        <v>797</v>
      </c>
      <c r="B116" s="195">
        <v>2815177.8824309115</v>
      </c>
      <c r="C116" s="195">
        <v>3742524.6907973783</v>
      </c>
      <c r="D116" s="226">
        <v>3.7995239136070436</v>
      </c>
      <c r="E116" s="226">
        <v>3.2730997791530525</v>
      </c>
      <c r="F116" s="196">
        <v>0.61773872017703779</v>
      </c>
      <c r="G116" s="196">
        <v>0.5816389733230487</v>
      </c>
      <c r="H116" s="195">
        <v>4447715.8737328677</v>
      </c>
      <c r="I116" s="195">
        <v>5764791.6098512216</v>
      </c>
      <c r="J116" s="196">
        <v>0.8020078039791193</v>
      </c>
      <c r="K116" s="196">
        <v>0.68788763580143608</v>
      </c>
      <c r="L116" s="196">
        <v>0.6539088168720083</v>
      </c>
      <c r="M116" s="196">
        <v>0.59638101645366015</v>
      </c>
      <c r="N116" s="196">
        <v>0.36554929388566282</v>
      </c>
      <c r="O116" s="196">
        <v>0.40459206474176573</v>
      </c>
      <c r="P116" s="196">
        <v>1.0234978395895977</v>
      </c>
      <c r="Q116" s="196">
        <v>1.0113246471113344</v>
      </c>
      <c r="R116" s="196">
        <v>1.0636723884556705</v>
      </c>
      <c r="S116" s="196">
        <v>1.0227817513951079</v>
      </c>
      <c r="T116" s="197">
        <v>857986.98367805092</v>
      </c>
      <c r="U116" s="197">
        <v>1342220.4025970269</v>
      </c>
      <c r="V116" s="197">
        <v>-22586301.764705881</v>
      </c>
      <c r="W116" s="197">
        <v>283074644.11764705</v>
      </c>
      <c r="X116" s="197">
        <v>-2963.3266961481172</v>
      </c>
      <c r="Y116" s="197">
        <v>37139.442244912134</v>
      </c>
      <c r="Z116" s="198">
        <v>16.264857747206911</v>
      </c>
      <c r="AA116" s="198">
        <v>14.842783498316168</v>
      </c>
      <c r="AB116" s="197">
        <v>0</v>
      </c>
      <c r="AC116" s="197">
        <v>0</v>
      </c>
      <c r="AD116" s="197">
        <v>606746.46849697246</v>
      </c>
      <c r="AE116" s="197">
        <v>858923.53157770063</v>
      </c>
      <c r="AF116" s="197">
        <v>128568.45705559144</v>
      </c>
      <c r="AG116" s="197">
        <v>170648.23280823254</v>
      </c>
      <c r="AH116" s="197">
        <v>93690.074314673853</v>
      </c>
      <c r="AI116" s="197">
        <v>128718.77707672554</v>
      </c>
      <c r="AJ116" s="197">
        <v>128570.35317367938</v>
      </c>
      <c r="AK116" s="197">
        <v>390651.43690822902</v>
      </c>
      <c r="AL116" s="227">
        <v>4.4128229826939314E-2</v>
      </c>
      <c r="AM116" s="227">
        <v>0.10928844093425215</v>
      </c>
      <c r="AN116" s="227">
        <v>0.31263073000226793</v>
      </c>
      <c r="AO116" s="227">
        <v>0.31288280669496671</v>
      </c>
      <c r="AP116" s="227">
        <v>0.1840493741527105</v>
      </c>
      <c r="AQ116" s="227">
        <v>0.23700685544345243</v>
      </c>
      <c r="AR116" s="227">
        <v>0</v>
      </c>
      <c r="AS116" s="227">
        <v>0</v>
      </c>
      <c r="AT116" s="227">
        <v>0</v>
      </c>
      <c r="AU116" s="227">
        <v>0</v>
      </c>
      <c r="AV116" s="227">
        <v>0</v>
      </c>
      <c r="AW116" s="227">
        <v>0</v>
      </c>
      <c r="AX116" s="227">
        <v>0</v>
      </c>
      <c r="AY116" s="227">
        <v>0</v>
      </c>
      <c r="AZ116" s="227">
        <v>0</v>
      </c>
      <c r="BA116" s="227">
        <v>0</v>
      </c>
      <c r="BB116" s="232">
        <v>7622</v>
      </c>
    </row>
    <row r="117" spans="1:56" ht="18" customHeight="1" x14ac:dyDescent="0.15">
      <c r="A117" s="199" t="s">
        <v>798</v>
      </c>
      <c r="B117" s="200">
        <v>5552025.0993472813</v>
      </c>
      <c r="C117" s="200">
        <v>6886128.2494711401</v>
      </c>
      <c r="D117" s="228">
        <v>4.8089742783415144</v>
      </c>
      <c r="E117" s="228">
        <v>4.3257414017647626</v>
      </c>
      <c r="F117" s="201">
        <v>0.63618972121567574</v>
      </c>
      <c r="G117" s="201">
        <v>0.5938164120614885</v>
      </c>
      <c r="H117" s="200">
        <v>11116213.526561908</v>
      </c>
      <c r="I117" s="200">
        <v>12930525.25641552</v>
      </c>
      <c r="J117" s="201">
        <v>0.71330525444552773</v>
      </c>
      <c r="K117" s="201">
        <v>0.64250842527906094</v>
      </c>
      <c r="L117" s="201">
        <v>0.69520826336911035</v>
      </c>
      <c r="M117" s="201">
        <v>0.6273042089953087</v>
      </c>
      <c r="N117" s="201">
        <v>0.32248135052127508</v>
      </c>
      <c r="O117" s="201">
        <v>0.35388055501356902</v>
      </c>
      <c r="P117" s="201">
        <v>1.0840088916340931</v>
      </c>
      <c r="Q117" s="201">
        <v>1.0609168578923776</v>
      </c>
      <c r="R117" s="201">
        <v>1.0896929630638144</v>
      </c>
      <c r="S117" s="201">
        <v>1.067116842300446</v>
      </c>
      <c r="T117" s="202">
        <v>1527942.8111780414</v>
      </c>
      <c r="U117" s="202">
        <v>2250425.7509006388</v>
      </c>
      <c r="V117" s="202">
        <v>57239756.428571433</v>
      </c>
      <c r="W117" s="202">
        <v>428808365.28571433</v>
      </c>
      <c r="X117" s="202">
        <v>5488.1423268682875</v>
      </c>
      <c r="Y117" s="202">
        <v>41114.104714551831</v>
      </c>
      <c r="Z117" s="203">
        <v>12.320942048405694</v>
      </c>
      <c r="AA117" s="203">
        <v>13.692685182490008</v>
      </c>
      <c r="AB117" s="202">
        <v>0</v>
      </c>
      <c r="AC117" s="202">
        <v>0</v>
      </c>
      <c r="AD117" s="202">
        <v>1050702.1639543055</v>
      </c>
      <c r="AE117" s="202">
        <v>1255014.9526099502</v>
      </c>
      <c r="AF117" s="202">
        <v>140247.29062831038</v>
      </c>
      <c r="AG117" s="202">
        <v>211429.65984912866</v>
      </c>
      <c r="AH117" s="202">
        <v>223976.62110486077</v>
      </c>
      <c r="AI117" s="202">
        <v>270310.53477123409</v>
      </c>
      <c r="AJ117" s="202">
        <v>321863.56549103867</v>
      </c>
      <c r="AK117" s="202">
        <v>518716.83698673226</v>
      </c>
      <c r="AL117" s="229">
        <v>3.2601267146575658E-2</v>
      </c>
      <c r="AM117" s="229">
        <v>0.10243664054461959</v>
      </c>
      <c r="AN117" s="229">
        <v>0.20929156959933956</v>
      </c>
      <c r="AO117" s="229">
        <v>0.20130760284897414</v>
      </c>
      <c r="AP117" s="229">
        <v>0.2375246888979512</v>
      </c>
      <c r="AQ117" s="229">
        <v>0.26964812958621298</v>
      </c>
      <c r="AR117" s="229">
        <v>0</v>
      </c>
      <c r="AS117" s="229">
        <v>0</v>
      </c>
      <c r="AT117" s="229">
        <v>0</v>
      </c>
      <c r="AU117" s="229">
        <v>0</v>
      </c>
      <c r="AV117" s="229">
        <v>0</v>
      </c>
      <c r="AW117" s="229">
        <v>0</v>
      </c>
      <c r="AX117" s="229">
        <v>0</v>
      </c>
      <c r="AY117" s="229">
        <v>0</v>
      </c>
      <c r="AZ117" s="229">
        <v>0</v>
      </c>
      <c r="BA117" s="229">
        <v>0</v>
      </c>
      <c r="BB117" s="231">
        <v>10430</v>
      </c>
    </row>
    <row r="118" spans="1:56" ht="18" customHeight="1" x14ac:dyDescent="0.15">
      <c r="A118" s="194" t="s">
        <v>799</v>
      </c>
      <c r="B118" s="195">
        <v>2474194.7667256659</v>
      </c>
      <c r="C118" s="195">
        <v>3089727.4663043874</v>
      </c>
      <c r="D118" s="226">
        <v>4.4416171666731046</v>
      </c>
      <c r="E118" s="226">
        <v>3.6167333624172819</v>
      </c>
      <c r="F118" s="196">
        <v>0.58423954824672542</v>
      </c>
      <c r="G118" s="196">
        <v>0.53999222193013152</v>
      </c>
      <c r="H118" s="195">
        <v>3576574.9738783292</v>
      </c>
      <c r="I118" s="195">
        <v>4404495.3088933416</v>
      </c>
      <c r="J118" s="196">
        <v>0.95913296764474398</v>
      </c>
      <c r="K118" s="196">
        <v>0.92104172452517585</v>
      </c>
      <c r="L118" s="196">
        <v>0.73015631492541777</v>
      </c>
      <c r="M118" s="196">
        <v>0.6452813337697787</v>
      </c>
      <c r="N118" s="196">
        <v>0.27575906929208199</v>
      </c>
      <c r="O118" s="196">
        <v>0.32978225321504762</v>
      </c>
      <c r="P118" s="196">
        <v>1.0256763414923933</v>
      </c>
      <c r="Q118" s="196">
        <v>0.99903663250061137</v>
      </c>
      <c r="R118" s="196">
        <v>1.0435476525027814</v>
      </c>
      <c r="S118" s="196">
        <v>1.0108220486043904</v>
      </c>
      <c r="T118" s="197">
        <v>606243.80113226676</v>
      </c>
      <c r="U118" s="197">
        <v>1031667.438097743</v>
      </c>
      <c r="V118" s="197">
        <v>28532140.375</v>
      </c>
      <c r="W118" s="197">
        <v>315843410.3125</v>
      </c>
      <c r="X118" s="197">
        <v>2354.9506378544565</v>
      </c>
      <c r="Y118" s="197">
        <v>26068.694139373649</v>
      </c>
      <c r="Z118" s="198">
        <v>37.463851121191368</v>
      </c>
      <c r="AA118" s="198">
        <v>13.049245132167172</v>
      </c>
      <c r="AB118" s="197">
        <v>0</v>
      </c>
      <c r="AC118" s="197">
        <v>0</v>
      </c>
      <c r="AD118" s="197">
        <v>478000.79661104345</v>
      </c>
      <c r="AE118" s="197">
        <v>695441.01751038956</v>
      </c>
      <c r="AF118" s="197">
        <v>89458.721021708669</v>
      </c>
      <c r="AG118" s="197">
        <v>121578.01500247858</v>
      </c>
      <c r="AH118" s="197">
        <v>75644.153178779161</v>
      </c>
      <c r="AI118" s="197">
        <v>98845.133365949267</v>
      </c>
      <c r="AJ118" s="197">
        <v>112938.39755841246</v>
      </c>
      <c r="AK118" s="197">
        <v>340473.50973072124</v>
      </c>
      <c r="AL118" s="227">
        <v>4.1353025282561656E-2</v>
      </c>
      <c r="AM118" s="227">
        <v>0.10203893301839197</v>
      </c>
      <c r="AN118" s="227">
        <v>0.25205124292723985</v>
      </c>
      <c r="AO118" s="227">
        <v>0.24971049691320765</v>
      </c>
      <c r="AP118" s="227">
        <v>0.21731236159699274</v>
      </c>
      <c r="AQ118" s="227">
        <v>0.25860666753428457</v>
      </c>
      <c r="AR118" s="227">
        <v>0</v>
      </c>
      <c r="AS118" s="227">
        <v>0</v>
      </c>
      <c r="AT118" s="227">
        <v>0</v>
      </c>
      <c r="AU118" s="227">
        <v>0</v>
      </c>
      <c r="AV118" s="227">
        <v>0</v>
      </c>
      <c r="AW118" s="227">
        <v>0</v>
      </c>
      <c r="AX118" s="227">
        <v>0</v>
      </c>
      <c r="AY118" s="227">
        <v>0</v>
      </c>
      <c r="AZ118" s="227">
        <v>0</v>
      </c>
      <c r="BA118" s="227">
        <v>0</v>
      </c>
      <c r="BB118" s="232">
        <v>12116</v>
      </c>
    </row>
    <row r="119" spans="1:56" ht="18" customHeight="1" x14ac:dyDescent="0.15">
      <c r="A119" s="199" t="s">
        <v>800</v>
      </c>
      <c r="B119" s="200">
        <v>3528869.9924597647</v>
      </c>
      <c r="C119" s="200">
        <v>4113954.078355256</v>
      </c>
      <c r="D119" s="228">
        <v>5.3792815654744102</v>
      </c>
      <c r="E119" s="228">
        <v>4.3276171734079405</v>
      </c>
      <c r="F119" s="201">
        <v>0.58417516407279968</v>
      </c>
      <c r="G119" s="201">
        <v>0.56099440535528911</v>
      </c>
      <c r="H119" s="200">
        <v>3278938.4174929829</v>
      </c>
      <c r="I119" s="200">
        <v>4182895.2707827352</v>
      </c>
      <c r="J119" s="201">
        <v>1.055378524641684</v>
      </c>
      <c r="K119" s="201">
        <v>0.91362637636857957</v>
      </c>
      <c r="L119" s="201">
        <v>0.71909404568899959</v>
      </c>
      <c r="M119" s="201">
        <v>0.67035361990623177</v>
      </c>
      <c r="N119" s="201">
        <v>0.26288343096707817</v>
      </c>
      <c r="O119" s="201">
        <v>0.29805644991208868</v>
      </c>
      <c r="P119" s="201">
        <v>0.98882152323872141</v>
      </c>
      <c r="Q119" s="201">
        <v>0.98167219485964208</v>
      </c>
      <c r="R119" s="201">
        <v>0.98816138903228889</v>
      </c>
      <c r="S119" s="201">
        <v>0.98081443466351581</v>
      </c>
      <c r="T119" s="202">
        <v>539713.53640727839</v>
      </c>
      <c r="U119" s="202">
        <v>892251.81197935727</v>
      </c>
      <c r="V119" s="202">
        <v>163065879.22222224</v>
      </c>
      <c r="W119" s="202">
        <v>334118410.3888889</v>
      </c>
      <c r="X119" s="202">
        <v>13347.396062881127</v>
      </c>
      <c r="Y119" s="202">
        <v>27348.521816040418</v>
      </c>
      <c r="Z119" s="203">
        <v>26.594105024203628</v>
      </c>
      <c r="AA119" s="203">
        <v>15.900996659178336</v>
      </c>
      <c r="AB119" s="202">
        <v>0</v>
      </c>
      <c r="AC119" s="202">
        <v>0</v>
      </c>
      <c r="AD119" s="202">
        <v>478363.06135643431</v>
      </c>
      <c r="AE119" s="202">
        <v>690302.46537068638</v>
      </c>
      <c r="AF119" s="202">
        <v>99965.337071551417</v>
      </c>
      <c r="AG119" s="202">
        <v>107468.34133365177</v>
      </c>
      <c r="AH119" s="202">
        <v>70562.635931522294</v>
      </c>
      <c r="AI119" s="202">
        <v>93236.461282213189</v>
      </c>
      <c r="AJ119" s="202">
        <v>105105.32676691805</v>
      </c>
      <c r="AK119" s="202">
        <v>323307.13778832322</v>
      </c>
      <c r="AL119" s="229">
        <v>4.7633516206479473E-2</v>
      </c>
      <c r="AM119" s="229">
        <v>7.1356269874575828E-2</v>
      </c>
      <c r="AN119" s="229">
        <v>0.2141356586366171</v>
      </c>
      <c r="AO119" s="229">
        <v>0.21153961011363639</v>
      </c>
      <c r="AP119" s="229">
        <v>0.26122650281097753</v>
      </c>
      <c r="AQ119" s="229">
        <v>0.28909157925670753</v>
      </c>
      <c r="AR119" s="229">
        <v>0</v>
      </c>
      <c r="AS119" s="229">
        <v>0</v>
      </c>
      <c r="AT119" s="229">
        <v>0</v>
      </c>
      <c r="AU119" s="229">
        <v>0</v>
      </c>
      <c r="AV119" s="229">
        <v>0</v>
      </c>
      <c r="AW119" s="229">
        <v>0</v>
      </c>
      <c r="AX119" s="229">
        <v>0</v>
      </c>
      <c r="AY119" s="229">
        <v>0</v>
      </c>
      <c r="AZ119" s="229">
        <v>0</v>
      </c>
      <c r="BA119" s="229">
        <v>0</v>
      </c>
      <c r="BB119" s="231">
        <v>12217</v>
      </c>
    </row>
    <row r="120" spans="1:56" ht="18" customHeight="1" x14ac:dyDescent="0.15">
      <c r="A120" s="194" t="s">
        <v>801</v>
      </c>
      <c r="B120" s="195">
        <v>2964265.7865500706</v>
      </c>
      <c r="C120" s="195">
        <v>3575841.5676207528</v>
      </c>
      <c r="D120" s="226">
        <v>4.2088504786384657</v>
      </c>
      <c r="E120" s="226">
        <v>3.3762451014769139</v>
      </c>
      <c r="F120" s="196">
        <v>0.63087867732277236</v>
      </c>
      <c r="G120" s="196">
        <v>0.6077564671688499</v>
      </c>
      <c r="H120" s="195">
        <v>5800467.6314829336</v>
      </c>
      <c r="I120" s="195">
        <v>6753551.3558444241</v>
      </c>
      <c r="J120" s="196">
        <v>0.62456338044763582</v>
      </c>
      <c r="K120" s="196">
        <v>0.65614014699593626</v>
      </c>
      <c r="L120" s="196">
        <v>0.71872158983778422</v>
      </c>
      <c r="M120" s="196">
        <v>0.65929295400772281</v>
      </c>
      <c r="N120" s="196">
        <v>0.27690202871926461</v>
      </c>
      <c r="O120" s="196">
        <v>0.31592056786615708</v>
      </c>
      <c r="P120" s="196">
        <v>1.0363074370100438</v>
      </c>
      <c r="Q120" s="196">
        <v>1.0283000415756798</v>
      </c>
      <c r="R120" s="196">
        <v>1.0494046157494605</v>
      </c>
      <c r="S120" s="196">
        <v>1.0332821778359611</v>
      </c>
      <c r="T120" s="197">
        <v>756199.47299019049</v>
      </c>
      <c r="U120" s="197">
        <v>1141025.5936046422</v>
      </c>
      <c r="V120" s="197">
        <v>408811516.45454544</v>
      </c>
      <c r="W120" s="197">
        <v>628646300.81818175</v>
      </c>
      <c r="X120" s="197">
        <v>24193.023779165793</v>
      </c>
      <c r="Y120" s="197">
        <v>37202.608762783988</v>
      </c>
      <c r="Z120" s="198">
        <v>12.554235054030485</v>
      </c>
      <c r="AA120" s="198">
        <v>11.458949375967793</v>
      </c>
      <c r="AB120" s="197">
        <v>0</v>
      </c>
      <c r="AC120" s="197">
        <v>0</v>
      </c>
      <c r="AD120" s="197">
        <v>612457.92150494212</v>
      </c>
      <c r="AE120" s="197">
        <v>829085.96227525722</v>
      </c>
      <c r="AF120" s="197">
        <v>101653.03246125135</v>
      </c>
      <c r="AG120" s="197">
        <v>151266.3330172376</v>
      </c>
      <c r="AH120" s="197">
        <v>111707.69956048539</v>
      </c>
      <c r="AI120" s="197">
        <v>135786.28797608952</v>
      </c>
      <c r="AJ120" s="197">
        <v>167052.02375604474</v>
      </c>
      <c r="AK120" s="197">
        <v>397968.99042648252</v>
      </c>
      <c r="AL120" s="227">
        <v>5.0072429362449627E-2</v>
      </c>
      <c r="AM120" s="227">
        <v>0.11167596915390014</v>
      </c>
      <c r="AN120" s="227">
        <v>0.15053844498394228</v>
      </c>
      <c r="AO120" s="227">
        <v>0.1390922049565782</v>
      </c>
      <c r="AP120" s="227">
        <v>0.19860899895870379</v>
      </c>
      <c r="AQ120" s="227">
        <v>0.2485537253158209</v>
      </c>
      <c r="AR120" s="227">
        <v>0</v>
      </c>
      <c r="AS120" s="227">
        <v>0</v>
      </c>
      <c r="AT120" s="227">
        <v>0</v>
      </c>
      <c r="AU120" s="227">
        <v>0</v>
      </c>
      <c r="AV120" s="227">
        <v>0</v>
      </c>
      <c r="AW120" s="227">
        <v>0</v>
      </c>
      <c r="AX120" s="227">
        <v>0</v>
      </c>
      <c r="AY120" s="227">
        <v>0</v>
      </c>
      <c r="AZ120" s="227">
        <v>0</v>
      </c>
      <c r="BA120" s="227">
        <v>0</v>
      </c>
      <c r="BB120" s="232">
        <v>16898</v>
      </c>
    </row>
    <row r="121" spans="1:56" ht="18" customHeight="1" x14ac:dyDescent="0.15">
      <c r="A121" s="199" t="s">
        <v>802</v>
      </c>
      <c r="B121" s="200">
        <v>1558046.8214083316</v>
      </c>
      <c r="C121" s="200">
        <v>2213571.46192841</v>
      </c>
      <c r="D121" s="228">
        <v>3.7124754275394793</v>
      </c>
      <c r="E121" s="228">
        <v>3.3259341572860088</v>
      </c>
      <c r="F121" s="201">
        <v>0.57772115216279551</v>
      </c>
      <c r="G121" s="201">
        <v>0.52917831108179159</v>
      </c>
      <c r="H121" s="200">
        <v>2589664.0938936705</v>
      </c>
      <c r="I121" s="200">
        <v>3637041.8407274378</v>
      </c>
      <c r="J121" s="201">
        <v>0.77470096231487418</v>
      </c>
      <c r="K121" s="201">
        <v>0.74193677032661309</v>
      </c>
      <c r="L121" s="201">
        <v>0.6839193172459197</v>
      </c>
      <c r="M121" s="201">
        <v>0.60511564291412334</v>
      </c>
      <c r="N121" s="201">
        <v>0.32904708922447651</v>
      </c>
      <c r="O121" s="201">
        <v>0.40833619932093757</v>
      </c>
      <c r="P121" s="201">
        <v>1.0252433197016753</v>
      </c>
      <c r="Q121" s="201">
        <v>1.0030626518388828</v>
      </c>
      <c r="R121" s="201">
        <v>1.0254372502343574</v>
      </c>
      <c r="S121" s="201">
        <v>1.0037017970964461</v>
      </c>
      <c r="T121" s="202">
        <v>482623.92676111066</v>
      </c>
      <c r="U121" s="202">
        <v>856647.22003704635</v>
      </c>
      <c r="V121" s="202">
        <v>-34696964</v>
      </c>
      <c r="W121" s="202">
        <v>330193888.28571427</v>
      </c>
      <c r="X121" s="202">
        <v>-2023.7534620960885</v>
      </c>
      <c r="Y121" s="202">
        <v>19259.063259286417</v>
      </c>
      <c r="Z121" s="203">
        <v>13.460592942493596</v>
      </c>
      <c r="AA121" s="203">
        <v>14.187766112110081</v>
      </c>
      <c r="AB121" s="202">
        <v>0</v>
      </c>
      <c r="AC121" s="202">
        <v>0</v>
      </c>
      <c r="AD121" s="202">
        <v>364869.09055215551</v>
      </c>
      <c r="AE121" s="202">
        <v>560246.78776977072</v>
      </c>
      <c r="AF121" s="202">
        <v>62575.515412522094</v>
      </c>
      <c r="AG121" s="202">
        <v>68756.959457694349</v>
      </c>
      <c r="AH121" s="202">
        <v>51642.183288804707</v>
      </c>
      <c r="AI121" s="202">
        <v>75371.735058169623</v>
      </c>
      <c r="AJ121" s="202">
        <v>85601.214798349727</v>
      </c>
      <c r="AK121" s="202">
        <v>301228.16957779176</v>
      </c>
      <c r="AL121" s="229">
        <v>3.3531165531286475E-2</v>
      </c>
      <c r="AM121" s="229">
        <v>6.5179243012022492E-2</v>
      </c>
      <c r="AN121" s="229">
        <v>0.35882264569918887</v>
      </c>
      <c r="AO121" s="229">
        <v>0.31766841644630467</v>
      </c>
      <c r="AP121" s="229">
        <v>0.22634402082006397</v>
      </c>
      <c r="AQ121" s="229">
        <v>0.26428117341373591</v>
      </c>
      <c r="AR121" s="229">
        <v>0</v>
      </c>
      <c r="AS121" s="229">
        <v>0</v>
      </c>
      <c r="AT121" s="229">
        <v>0</v>
      </c>
      <c r="AU121" s="229">
        <v>0</v>
      </c>
      <c r="AV121" s="229">
        <v>0</v>
      </c>
      <c r="AW121" s="229">
        <v>0</v>
      </c>
      <c r="AX121" s="229">
        <v>0</v>
      </c>
      <c r="AY121" s="229">
        <v>0</v>
      </c>
      <c r="AZ121" s="229">
        <v>0</v>
      </c>
      <c r="BA121" s="229">
        <v>0</v>
      </c>
      <c r="BB121" s="231">
        <v>17145</v>
      </c>
    </row>
    <row r="122" spans="1:56" ht="18" customHeight="1" x14ac:dyDescent="0.15">
      <c r="A122" s="194" t="s">
        <v>803</v>
      </c>
      <c r="B122" s="195">
        <v>1678518.2846759211</v>
      </c>
      <c r="C122" s="195">
        <v>2112283.2638579644</v>
      </c>
      <c r="D122" s="226">
        <v>3.6769697949525844</v>
      </c>
      <c r="E122" s="226">
        <v>3.1147630709636411</v>
      </c>
      <c r="F122" s="196">
        <v>0.58525820674735196</v>
      </c>
      <c r="G122" s="196">
        <v>0.54966131820928343</v>
      </c>
      <c r="H122" s="195">
        <v>2416348.1789359469</v>
      </c>
      <c r="I122" s="195">
        <v>3035875.3442895422</v>
      </c>
      <c r="J122" s="196">
        <v>0.95393592226214496</v>
      </c>
      <c r="K122" s="196">
        <v>0.87518485671581325</v>
      </c>
      <c r="L122" s="196">
        <v>0.67399070340417799</v>
      </c>
      <c r="M122" s="196">
        <v>0.61787058821777874</v>
      </c>
      <c r="N122" s="196">
        <v>0.32324129745101066</v>
      </c>
      <c r="O122" s="196">
        <v>0.35942843462214136</v>
      </c>
      <c r="P122" s="196">
        <v>1.0084746320311897</v>
      </c>
      <c r="Q122" s="196">
        <v>0.99622744603507052</v>
      </c>
      <c r="R122" s="196">
        <v>1.0100896763452656</v>
      </c>
      <c r="S122" s="196">
        <v>0.9967808287737292</v>
      </c>
      <c r="T122" s="197">
        <v>524670.96859232686</v>
      </c>
      <c r="U122" s="197">
        <v>793346.26779294712</v>
      </c>
      <c r="V122" s="197">
        <v>104023623.45</v>
      </c>
      <c r="W122" s="197">
        <v>309103629.44999999</v>
      </c>
      <c r="X122" s="197">
        <v>5702.7525128899542</v>
      </c>
      <c r="Y122" s="197">
        <v>16945.588330103423</v>
      </c>
      <c r="Z122" s="198">
        <v>27.009226486588723</v>
      </c>
      <c r="AA122" s="198">
        <v>16.760966107863744</v>
      </c>
      <c r="AB122" s="197">
        <v>0</v>
      </c>
      <c r="AC122" s="197">
        <v>0</v>
      </c>
      <c r="AD122" s="197">
        <v>376379.80365953041</v>
      </c>
      <c r="AE122" s="197">
        <v>555508.74328643153</v>
      </c>
      <c r="AF122" s="197">
        <v>76077.445538259693</v>
      </c>
      <c r="AG122" s="197">
        <v>89170.2188498701</v>
      </c>
      <c r="AH122" s="197">
        <v>50161.165879775974</v>
      </c>
      <c r="AI122" s="197">
        <v>65435.567683694491</v>
      </c>
      <c r="AJ122" s="197">
        <v>78815.871101574419</v>
      </c>
      <c r="AK122" s="197">
        <v>278191.5253968109</v>
      </c>
      <c r="AL122" s="227">
        <v>5.094915678176825E-2</v>
      </c>
      <c r="AM122" s="227">
        <v>9.0458827693421229E-2</v>
      </c>
      <c r="AN122" s="227">
        <v>0.29263300638658252</v>
      </c>
      <c r="AO122" s="227">
        <v>0.27633803622659198</v>
      </c>
      <c r="AP122" s="227">
        <v>0.25037805432850346</v>
      </c>
      <c r="AQ122" s="227">
        <v>0.27409321758152028</v>
      </c>
      <c r="AR122" s="227">
        <v>0</v>
      </c>
      <c r="AS122" s="227">
        <v>0</v>
      </c>
      <c r="AT122" s="227">
        <v>0</v>
      </c>
      <c r="AU122" s="227">
        <v>0</v>
      </c>
      <c r="AV122" s="227">
        <v>0</v>
      </c>
      <c r="AW122" s="227">
        <v>0</v>
      </c>
      <c r="AX122" s="227">
        <v>0</v>
      </c>
      <c r="AY122" s="227">
        <v>0</v>
      </c>
      <c r="AZ122" s="227">
        <v>0</v>
      </c>
      <c r="BA122" s="227">
        <v>0</v>
      </c>
      <c r="BB122" s="232">
        <v>18241</v>
      </c>
    </row>
    <row r="123" spans="1:56" ht="18" customHeight="1" x14ac:dyDescent="0.15">
      <c r="A123" s="199" t="s">
        <v>804</v>
      </c>
      <c r="B123" s="200">
        <v>3549381.4564530808</v>
      </c>
      <c r="C123" s="200">
        <v>4139757.9286179906</v>
      </c>
      <c r="D123" s="228">
        <v>5.4592769501224145</v>
      </c>
      <c r="E123" s="228">
        <v>4.2968961265952625</v>
      </c>
      <c r="F123" s="201">
        <v>0.51497417013760172</v>
      </c>
      <c r="G123" s="201">
        <v>0.48702077192599652</v>
      </c>
      <c r="H123" s="200">
        <v>4828301.6449632477</v>
      </c>
      <c r="I123" s="200">
        <v>5639977.8928932473</v>
      </c>
      <c r="J123" s="201">
        <v>0.6049342462254389</v>
      </c>
      <c r="K123" s="201">
        <v>0.8310849498778875</v>
      </c>
      <c r="L123" s="201">
        <v>0.71162313450715564</v>
      </c>
      <c r="M123" s="201">
        <v>0.67449320907371291</v>
      </c>
      <c r="N123" s="201">
        <v>0.3135281332317077</v>
      </c>
      <c r="O123" s="201">
        <v>0.32886939455920183</v>
      </c>
      <c r="P123" s="201">
        <v>1.0071012045176611</v>
      </c>
      <c r="Q123" s="201">
        <v>0.99374091931623643</v>
      </c>
      <c r="R123" s="201">
        <v>1.0405166146962184</v>
      </c>
      <c r="S123" s="201">
        <v>1.0153466392277937</v>
      </c>
      <c r="T123" s="202">
        <v>902326.41542911262</v>
      </c>
      <c r="U123" s="202">
        <v>1242530.2941136162</v>
      </c>
      <c r="V123" s="202">
        <v>1013809759.25</v>
      </c>
      <c r="W123" s="202">
        <v>983973579.5</v>
      </c>
      <c r="X123" s="202">
        <v>43214.397239982951</v>
      </c>
      <c r="Y123" s="202">
        <v>41942.607821824386</v>
      </c>
      <c r="Z123" s="203">
        <v>14.853450041307067</v>
      </c>
      <c r="AA123" s="203">
        <v>12.244244927376096</v>
      </c>
      <c r="AB123" s="202">
        <v>0</v>
      </c>
      <c r="AC123" s="202">
        <v>0</v>
      </c>
      <c r="AD123" s="202">
        <v>532421.19740568125</v>
      </c>
      <c r="AE123" s="202">
        <v>791015.53371739434</v>
      </c>
      <c r="AF123" s="202">
        <v>114087.01313107747</v>
      </c>
      <c r="AG123" s="202">
        <v>126440.82322846141</v>
      </c>
      <c r="AH123" s="202">
        <v>103298.53929088202</v>
      </c>
      <c r="AI123" s="202">
        <v>125683.56328607631</v>
      </c>
      <c r="AJ123" s="202">
        <v>128316.74990437139</v>
      </c>
      <c r="AK123" s="202">
        <v>405848.80878927163</v>
      </c>
      <c r="AL123" s="229">
        <v>5.42742893775819E-2</v>
      </c>
      <c r="AM123" s="229">
        <v>7.1779465093809336E-2</v>
      </c>
      <c r="AN123" s="229">
        <v>0.5570568867070349</v>
      </c>
      <c r="AO123" s="229">
        <v>0.33640679278945923</v>
      </c>
      <c r="AP123" s="229">
        <v>0.21364451846476123</v>
      </c>
      <c r="AQ123" s="229">
        <v>0.27046176928132742</v>
      </c>
      <c r="AR123" s="229">
        <v>0</v>
      </c>
      <c r="AS123" s="229">
        <v>0</v>
      </c>
      <c r="AT123" s="229">
        <v>0</v>
      </c>
      <c r="AU123" s="229">
        <v>0</v>
      </c>
      <c r="AV123" s="229">
        <v>0</v>
      </c>
      <c r="AW123" s="229">
        <v>0</v>
      </c>
      <c r="AX123" s="229">
        <v>0</v>
      </c>
      <c r="AY123" s="229">
        <v>0</v>
      </c>
      <c r="AZ123" s="229">
        <v>0</v>
      </c>
      <c r="BA123" s="229">
        <v>0</v>
      </c>
      <c r="BB123" s="231">
        <v>23460</v>
      </c>
    </row>
    <row r="124" spans="1:56" ht="18" customHeight="1" x14ac:dyDescent="0.15">
      <c r="A124" s="194" t="s">
        <v>805</v>
      </c>
      <c r="B124" s="195">
        <v>1704496.6123506599</v>
      </c>
      <c r="C124" s="195">
        <v>2144185.6403310373</v>
      </c>
      <c r="D124" s="226">
        <v>4.2660499934111167</v>
      </c>
      <c r="E124" s="226">
        <v>3.3674789472792814</v>
      </c>
      <c r="F124" s="196">
        <v>0.57916988625669197</v>
      </c>
      <c r="G124" s="196">
        <v>0.54522272574702424</v>
      </c>
      <c r="H124" s="195">
        <v>2242703.4641517196</v>
      </c>
      <c r="I124" s="195">
        <v>2903862.7575858897</v>
      </c>
      <c r="J124" s="196">
        <v>0.8449860289910206</v>
      </c>
      <c r="K124" s="196">
        <v>0.82872795133206645</v>
      </c>
      <c r="L124" s="196">
        <v>0.71118685813135196</v>
      </c>
      <c r="M124" s="196">
        <v>0.65320507338824896</v>
      </c>
      <c r="N124" s="196">
        <v>0.28478765477104612</v>
      </c>
      <c r="O124" s="196">
        <v>0.32702223159222027</v>
      </c>
      <c r="P124" s="196">
        <v>1.0270357158337022</v>
      </c>
      <c r="Q124" s="196">
        <v>1.0060391969758578</v>
      </c>
      <c r="R124" s="196">
        <v>1.0353693588525572</v>
      </c>
      <c r="S124" s="196">
        <v>1.0064907262635907</v>
      </c>
      <c r="T124" s="197">
        <v>461277.58189079136</v>
      </c>
      <c r="U124" s="197">
        <v>720543.50398270006</v>
      </c>
      <c r="V124" s="197">
        <v>-58879650.736842103</v>
      </c>
      <c r="W124" s="197">
        <v>349312767.89473689</v>
      </c>
      <c r="X124" s="197">
        <v>-2234.2540871961814</v>
      </c>
      <c r="Y124" s="197">
        <v>13255.062990553415</v>
      </c>
      <c r="Z124" s="198">
        <v>15.706091399447152</v>
      </c>
      <c r="AA124" s="198">
        <v>12.879964175077637</v>
      </c>
      <c r="AB124" s="197">
        <v>0</v>
      </c>
      <c r="AC124" s="197">
        <v>0</v>
      </c>
      <c r="AD124" s="197">
        <v>346663.93719370681</v>
      </c>
      <c r="AE124" s="197">
        <v>539380.80150848173</v>
      </c>
      <c r="AF124" s="197">
        <v>67285.785204706306</v>
      </c>
      <c r="AG124" s="197">
        <v>79492.622681192443</v>
      </c>
      <c r="AH124" s="197">
        <v>45259.046879628346</v>
      </c>
      <c r="AI124" s="197">
        <v>60683.109168729876</v>
      </c>
      <c r="AJ124" s="197">
        <v>67866.344991224993</v>
      </c>
      <c r="AK124" s="197">
        <v>261402.74682023787</v>
      </c>
      <c r="AL124" s="227">
        <v>4.0541120126252848E-2</v>
      </c>
      <c r="AM124" s="227">
        <v>7.9622388860032173E-2</v>
      </c>
      <c r="AN124" s="227">
        <v>0.27791777531256989</v>
      </c>
      <c r="AO124" s="227">
        <v>0.23598869956441926</v>
      </c>
      <c r="AP124" s="227">
        <v>0.23571795484875585</v>
      </c>
      <c r="AQ124" s="227">
        <v>0.26732853719758992</v>
      </c>
      <c r="AR124" s="227">
        <v>0</v>
      </c>
      <c r="AS124" s="227">
        <v>0</v>
      </c>
      <c r="AT124" s="227">
        <v>0</v>
      </c>
      <c r="AU124" s="227">
        <v>0</v>
      </c>
      <c r="AV124" s="227">
        <v>0</v>
      </c>
      <c r="AW124" s="227">
        <v>0</v>
      </c>
      <c r="AX124" s="227">
        <v>0</v>
      </c>
      <c r="AY124" s="227">
        <v>0</v>
      </c>
      <c r="AZ124" s="227">
        <v>0</v>
      </c>
      <c r="BA124" s="227">
        <v>0</v>
      </c>
      <c r="BB124" s="232">
        <v>26353</v>
      </c>
    </row>
    <row r="125" spans="1:56" ht="18" customHeight="1" x14ac:dyDescent="0.15">
      <c r="A125" s="199" t="s">
        <v>806</v>
      </c>
      <c r="B125" s="200">
        <v>1461650.796468389</v>
      </c>
      <c r="C125" s="200">
        <v>1867710.9147377701</v>
      </c>
      <c r="D125" s="228">
        <v>3.8992966623539531</v>
      </c>
      <c r="E125" s="228">
        <v>3.153992272174178</v>
      </c>
      <c r="F125" s="201">
        <v>0.5804678067062663</v>
      </c>
      <c r="G125" s="201">
        <v>0.53561422481436693</v>
      </c>
      <c r="H125" s="200">
        <v>1781918.9048860276</v>
      </c>
      <c r="I125" s="200">
        <v>2327832.4534415621</v>
      </c>
      <c r="J125" s="201">
        <v>1.0875452774622838</v>
      </c>
      <c r="K125" s="201">
        <v>1.1069101883523127</v>
      </c>
      <c r="L125" s="201">
        <v>0.70895666504039645</v>
      </c>
      <c r="M125" s="201">
        <v>0.64660763763095563</v>
      </c>
      <c r="N125" s="201">
        <v>0.28507248312717498</v>
      </c>
      <c r="O125" s="201">
        <v>0.32116058840773837</v>
      </c>
      <c r="P125" s="201">
        <v>1.0076962011230746</v>
      </c>
      <c r="Q125" s="201">
        <v>0.99129475088206254</v>
      </c>
      <c r="R125" s="201">
        <v>1.0036237905158054</v>
      </c>
      <c r="S125" s="201">
        <v>0.98762776723913348</v>
      </c>
      <c r="T125" s="202">
        <v>379671.66872347944</v>
      </c>
      <c r="U125" s="202">
        <v>613545.3946765099</v>
      </c>
      <c r="V125" s="202">
        <v>703227.93939393945</v>
      </c>
      <c r="W125" s="202">
        <v>240236419.84848487</v>
      </c>
      <c r="X125" s="202">
        <v>23.030019927277344</v>
      </c>
      <c r="Y125" s="202">
        <v>7867.5052944235376</v>
      </c>
      <c r="Z125" s="203">
        <v>23.416897560202429</v>
      </c>
      <c r="AA125" s="203">
        <v>19.994213029033517</v>
      </c>
      <c r="AB125" s="202">
        <v>0</v>
      </c>
      <c r="AC125" s="202">
        <v>0</v>
      </c>
      <c r="AD125" s="202">
        <v>308469.87204902398</v>
      </c>
      <c r="AE125" s="202">
        <v>478835.28659855842</v>
      </c>
      <c r="AF125" s="202">
        <v>61030.819471621493</v>
      </c>
      <c r="AG125" s="202">
        <v>66526.259910788271</v>
      </c>
      <c r="AH125" s="202">
        <v>38188.974392016513</v>
      </c>
      <c r="AI125" s="202">
        <v>51015.463422591602</v>
      </c>
      <c r="AJ125" s="202">
        <v>67118.002515258806</v>
      </c>
      <c r="AK125" s="202">
        <v>254671.24849311283</v>
      </c>
      <c r="AL125" s="229">
        <v>5.1668965519249446E-2</v>
      </c>
      <c r="AM125" s="229">
        <v>7.8394233316135875E-2</v>
      </c>
      <c r="AN125" s="229">
        <v>0.28885526319653088</v>
      </c>
      <c r="AO125" s="229">
        <v>0.27643362355437573</v>
      </c>
      <c r="AP125" s="229">
        <v>0.24144908701771664</v>
      </c>
      <c r="AQ125" s="229">
        <v>0.26824197062443289</v>
      </c>
      <c r="AR125" s="229">
        <v>0</v>
      </c>
      <c r="AS125" s="229">
        <v>0</v>
      </c>
      <c r="AT125" s="229">
        <v>0</v>
      </c>
      <c r="AU125" s="229">
        <v>0</v>
      </c>
      <c r="AV125" s="229">
        <v>0</v>
      </c>
      <c r="AW125" s="229">
        <v>0</v>
      </c>
      <c r="AX125" s="229">
        <v>0</v>
      </c>
      <c r="AY125" s="229">
        <v>0</v>
      </c>
      <c r="AZ125" s="229">
        <v>0</v>
      </c>
      <c r="BA125" s="229">
        <v>0</v>
      </c>
      <c r="BB125" s="231">
        <v>30535</v>
      </c>
    </row>
    <row r="126" spans="1:56" ht="18" customHeight="1" x14ac:dyDescent="0.15">
      <c r="B126" s="204"/>
      <c r="C126" s="204"/>
      <c r="D126" s="205"/>
      <c r="E126" s="205"/>
      <c r="F126" s="206"/>
      <c r="G126" s="206"/>
      <c r="H126" s="204"/>
      <c r="I126" s="204"/>
      <c r="J126" s="206"/>
      <c r="K126" s="206"/>
      <c r="L126" s="206"/>
      <c r="M126" s="206"/>
      <c r="N126" s="206"/>
      <c r="O126" s="206"/>
      <c r="P126" s="206"/>
      <c r="Q126" s="206"/>
      <c r="R126" s="206"/>
      <c r="S126" s="206"/>
      <c r="T126" s="204"/>
      <c r="U126" s="204"/>
      <c r="V126" s="204"/>
      <c r="W126" s="204"/>
      <c r="X126" s="204"/>
      <c r="Y126" s="204"/>
      <c r="Z126" s="205"/>
      <c r="AA126" s="205"/>
      <c r="AB126" s="204"/>
      <c r="AC126" s="204"/>
      <c r="AD126" s="204"/>
      <c r="AE126" s="204"/>
      <c r="AF126" s="204"/>
      <c r="AG126" s="204"/>
      <c r="AH126" s="204"/>
      <c r="AI126" s="204"/>
      <c r="AJ126" s="204"/>
      <c r="AK126" s="204"/>
      <c r="AL126" s="206"/>
      <c r="AM126" s="206"/>
      <c r="AN126" s="206"/>
      <c r="AO126" s="206"/>
      <c r="AP126" s="206"/>
      <c r="AQ126" s="206"/>
      <c r="AR126" s="206"/>
      <c r="AS126" s="206"/>
      <c r="AT126" s="206"/>
      <c r="AU126" s="206"/>
      <c r="AV126" s="206"/>
      <c r="AW126" s="206"/>
      <c r="AX126" s="206"/>
      <c r="AY126" s="206"/>
      <c r="AZ126" s="206"/>
      <c r="BA126" s="206"/>
      <c r="BB126" s="230" t="s">
        <v>1349</v>
      </c>
      <c r="BC126" s="230" t="s">
        <v>1350</v>
      </c>
      <c r="BD126" s="230" t="s">
        <v>807</v>
      </c>
    </row>
    <row r="127" spans="1:56" ht="18" customHeight="1" x14ac:dyDescent="0.15">
      <c r="A127" s="199" t="s">
        <v>808</v>
      </c>
      <c r="B127" s="200">
        <v>841033.82274502376</v>
      </c>
      <c r="C127" s="200">
        <v>1467315.9784758294</v>
      </c>
      <c r="D127" s="228">
        <v>1.6026107248693011</v>
      </c>
      <c r="E127" s="228">
        <v>1.5171658384730604</v>
      </c>
      <c r="F127" s="201">
        <v>0.83645025893422142</v>
      </c>
      <c r="G127" s="201">
        <v>0.70580127715274765</v>
      </c>
      <c r="H127" s="200">
        <v>1668481.7958218011</v>
      </c>
      <c r="I127" s="200">
        <v>2609746.2632265403</v>
      </c>
      <c r="J127" s="201">
        <v>0.76559155829705039</v>
      </c>
      <c r="K127" s="201">
        <v>0.65652848390524465</v>
      </c>
      <c r="L127" s="201">
        <v>0.2487095029138211</v>
      </c>
      <c r="M127" s="201">
        <v>0.15991757923662922</v>
      </c>
      <c r="N127" s="201">
        <v>0.72991604697848811</v>
      </c>
      <c r="O127" s="201">
        <v>0.69710088536061798</v>
      </c>
      <c r="P127" s="201">
        <v>1.0034899498414969</v>
      </c>
      <c r="Q127" s="201">
        <v>0.99873733469616199</v>
      </c>
      <c r="R127" s="201">
        <v>1.0043488005032084</v>
      </c>
      <c r="S127" s="201">
        <v>1.0320119483501722</v>
      </c>
      <c r="T127" s="202">
        <v>631860.71875639819</v>
      </c>
      <c r="U127" s="202">
        <v>1232666.3592227488</v>
      </c>
      <c r="V127" s="202">
        <v>4158773469</v>
      </c>
      <c r="W127" s="202">
        <v>11395598945</v>
      </c>
      <c r="X127" s="202"/>
      <c r="Y127" s="202"/>
      <c r="Z127" s="203">
        <v>17.160600621507086</v>
      </c>
      <c r="AA127" s="203">
        <v>18.266201014879197</v>
      </c>
      <c r="AB127" s="202">
        <v>0</v>
      </c>
      <c r="AC127" s="202">
        <v>0</v>
      </c>
      <c r="AD127" s="202">
        <v>419825.69835071091</v>
      </c>
      <c r="AE127" s="202">
        <v>663407.7878180095</v>
      </c>
      <c r="AF127" s="202">
        <v>68593.719745971568</v>
      </c>
      <c r="AG127" s="202">
        <v>115554.35181800948</v>
      </c>
      <c r="AH127" s="202">
        <v>34182.672424644552</v>
      </c>
      <c r="AI127" s="202">
        <v>61680.043139336492</v>
      </c>
      <c r="AJ127" s="202">
        <v>92054.096519431288</v>
      </c>
      <c r="AK127" s="202">
        <v>341480.23544265406</v>
      </c>
      <c r="AL127" s="229">
        <v>4.654225814264535E-2</v>
      </c>
      <c r="AM127" s="229">
        <v>0.21319927818101655</v>
      </c>
      <c r="AN127" s="229">
        <v>0</v>
      </c>
      <c r="AO127" s="229">
        <v>3.4058501876489761E-2</v>
      </c>
      <c r="AP127" s="229">
        <v>0.34804736093183292</v>
      </c>
      <c r="AQ127" s="229">
        <v>0.33843736114081702</v>
      </c>
      <c r="AR127" s="229">
        <v>0</v>
      </c>
      <c r="AS127" s="229">
        <v>0</v>
      </c>
      <c r="AT127" s="229">
        <v>0</v>
      </c>
      <c r="AU127" s="229">
        <v>0</v>
      </c>
      <c r="AV127" s="229">
        <v>0</v>
      </c>
      <c r="AW127" s="229">
        <v>0</v>
      </c>
      <c r="AX127" s="229">
        <v>0</v>
      </c>
      <c r="AY127" s="229">
        <v>0</v>
      </c>
      <c r="AZ127" s="229">
        <v>0</v>
      </c>
      <c r="BA127" s="229">
        <v>0</v>
      </c>
      <c r="BB127" s="236" t="s">
        <v>708</v>
      </c>
      <c r="BC127" s="236" t="s">
        <v>1340</v>
      </c>
      <c r="BD127" s="236" t="s">
        <v>773</v>
      </c>
    </row>
    <row r="128" spans="1:56" ht="18" customHeight="1" x14ac:dyDescent="0.15">
      <c r="A128" s="194" t="s">
        <v>809</v>
      </c>
      <c r="B128" s="195">
        <v>2419009.9334461624</v>
      </c>
      <c r="C128" s="195">
        <v>3523293.1992040984</v>
      </c>
      <c r="D128" s="226">
        <v>4.0263658674567333</v>
      </c>
      <c r="E128" s="226">
        <v>2.9953742989292094</v>
      </c>
      <c r="F128" s="196">
        <v>0.60918705799091122</v>
      </c>
      <c r="G128" s="196">
        <v>0.5908155141819621</v>
      </c>
      <c r="H128" s="195">
        <v>4481679.945293203</v>
      </c>
      <c r="I128" s="195">
        <v>6588421.3171713473</v>
      </c>
      <c r="J128" s="196">
        <v>0.60225805224058004</v>
      </c>
      <c r="K128" s="196">
        <v>0.50048849520596594</v>
      </c>
      <c r="L128" s="196">
        <v>0.69442134991655813</v>
      </c>
      <c r="M128" s="196">
        <v>0.49380667001579476</v>
      </c>
      <c r="N128" s="196">
        <v>0.28417762391578061</v>
      </c>
      <c r="O128" s="196">
        <v>0.46042169753197354</v>
      </c>
      <c r="P128" s="196">
        <v>1.0044684101619035</v>
      </c>
      <c r="Q128" s="196">
        <v>1.0287414467987455</v>
      </c>
      <c r="R128" s="196">
        <v>1.0044929136054317</v>
      </c>
      <c r="S128" s="196">
        <v>1.0273869666688464</v>
      </c>
      <c r="T128" s="197">
        <v>739197.79000091495</v>
      </c>
      <c r="U128" s="197">
        <v>1783467.5170158267</v>
      </c>
      <c r="V128" s="197">
        <v>485466144</v>
      </c>
      <c r="W128" s="197">
        <v>1108999043</v>
      </c>
      <c r="X128" s="197"/>
      <c r="Y128" s="197"/>
      <c r="Z128" s="198">
        <v>9.1365766299556288</v>
      </c>
      <c r="AA128" s="198">
        <v>14.172253996010689</v>
      </c>
      <c r="AB128" s="197">
        <v>0</v>
      </c>
      <c r="AC128" s="197">
        <v>0</v>
      </c>
      <c r="AD128" s="197">
        <v>491208.48335010518</v>
      </c>
      <c r="AE128" s="197">
        <v>794723.04070990754</v>
      </c>
      <c r="AF128" s="197">
        <v>77680.613530326591</v>
      </c>
      <c r="AG128" s="197">
        <v>209944.99167505262</v>
      </c>
      <c r="AH128" s="197">
        <v>85839.023831305472</v>
      </c>
      <c r="AI128" s="197">
        <v>139425.72056536458</v>
      </c>
      <c r="AJ128" s="197">
        <v>104481.06710273535</v>
      </c>
      <c r="AK128" s="197">
        <v>318974.16608727473</v>
      </c>
      <c r="AL128" s="227">
        <v>4.763339627441892E-2</v>
      </c>
      <c r="AM128" s="227">
        <v>0.25633517093459163</v>
      </c>
      <c r="AN128" s="227">
        <v>0.21382578519929624</v>
      </c>
      <c r="AO128" s="227">
        <v>0.16213611440960121</v>
      </c>
      <c r="AP128" s="227">
        <v>0.21156468652076901</v>
      </c>
      <c r="AQ128" s="227">
        <v>0.22423679122474025</v>
      </c>
      <c r="AR128" s="227">
        <v>0</v>
      </c>
      <c r="AS128" s="227">
        <v>0</v>
      </c>
      <c r="AT128" s="227">
        <v>0</v>
      </c>
      <c r="AU128" s="227">
        <v>0</v>
      </c>
      <c r="AV128" s="227">
        <v>0</v>
      </c>
      <c r="AW128" s="227">
        <v>0</v>
      </c>
      <c r="AX128" s="227">
        <v>0</v>
      </c>
      <c r="AY128" s="227">
        <v>0</v>
      </c>
      <c r="AZ128" s="227">
        <v>0</v>
      </c>
      <c r="BA128" s="227">
        <v>0</v>
      </c>
      <c r="BB128" s="237" t="s">
        <v>705</v>
      </c>
      <c r="BC128" s="237" t="s">
        <v>1340</v>
      </c>
      <c r="BD128" s="237" t="s">
        <v>778</v>
      </c>
    </row>
    <row r="129" spans="1:56" ht="18" customHeight="1" x14ac:dyDescent="0.15">
      <c r="A129" s="199" t="s">
        <v>810</v>
      </c>
      <c r="B129" s="200">
        <v>1462924.8955269714</v>
      </c>
      <c r="C129" s="200">
        <v>2169137.9639260676</v>
      </c>
      <c r="D129" s="228">
        <v>3.2294477165929094</v>
      </c>
      <c r="E129" s="228">
        <v>2.5664981983893962</v>
      </c>
      <c r="F129" s="201">
        <v>0.51291669944789964</v>
      </c>
      <c r="G129" s="201">
        <v>0.49262955040097434</v>
      </c>
      <c r="H129" s="200">
        <v>2025972.1878092587</v>
      </c>
      <c r="I129" s="200">
        <v>3083190.4461903935</v>
      </c>
      <c r="J129" s="201">
        <v>1.4566209668302839</v>
      </c>
      <c r="K129" s="201">
        <v>1.1788139028623732</v>
      </c>
      <c r="L129" s="201">
        <v>0.64142065839588036</v>
      </c>
      <c r="M129" s="201">
        <v>0.47649944884178064</v>
      </c>
      <c r="N129" s="201">
        <v>0.35042872389249052</v>
      </c>
      <c r="O129" s="201">
        <v>0.39974781528168907</v>
      </c>
      <c r="P129" s="201">
        <v>1.0110699071354761</v>
      </c>
      <c r="Q129" s="201">
        <v>0.99598865329640074</v>
      </c>
      <c r="R129" s="201">
        <v>1.0390667347613449</v>
      </c>
      <c r="S129" s="201">
        <v>1.0192142724464379</v>
      </c>
      <c r="T129" s="202">
        <v>524574.64585433691</v>
      </c>
      <c r="U129" s="202">
        <v>1135544.9196535142</v>
      </c>
      <c r="V129" s="202">
        <v>-160399709</v>
      </c>
      <c r="W129" s="202">
        <v>2048216972</v>
      </c>
      <c r="X129" s="202"/>
      <c r="Y129" s="202"/>
      <c r="Z129" s="203">
        <v>17.399046126784544</v>
      </c>
      <c r="AA129" s="203">
        <v>15.485209537999376</v>
      </c>
      <c r="AB129" s="202">
        <v>0</v>
      </c>
      <c r="AC129" s="202">
        <v>0</v>
      </c>
      <c r="AD129" s="202">
        <v>355788.33894779539</v>
      </c>
      <c r="AE129" s="202">
        <v>556330.70383567992</v>
      </c>
      <c r="AF129" s="202">
        <v>66483.554864128862</v>
      </c>
      <c r="AG129" s="202">
        <v>104662.802288661</v>
      </c>
      <c r="AH129" s="202">
        <v>39729.015290573028</v>
      </c>
      <c r="AI129" s="202">
        <v>66842.747355003186</v>
      </c>
      <c r="AJ129" s="202">
        <v>56360.567831276436</v>
      </c>
      <c r="AK129" s="202">
        <v>242536.35406454606</v>
      </c>
      <c r="AL129" s="229">
        <v>6.5873454034920689E-2</v>
      </c>
      <c r="AM129" s="229">
        <v>0.18095583990694403</v>
      </c>
      <c r="AN129" s="229">
        <v>0.24614571321907477</v>
      </c>
      <c r="AO129" s="229">
        <v>0.22032102387755181</v>
      </c>
      <c r="AP129" s="229">
        <v>0.35164810192017054</v>
      </c>
      <c r="AQ129" s="229">
        <v>0.25081383031453031</v>
      </c>
      <c r="AR129" s="229">
        <v>0</v>
      </c>
      <c r="AS129" s="229">
        <v>0</v>
      </c>
      <c r="AT129" s="229">
        <v>0</v>
      </c>
      <c r="AU129" s="229">
        <v>0</v>
      </c>
      <c r="AV129" s="229">
        <v>0</v>
      </c>
      <c r="AW129" s="229">
        <v>0</v>
      </c>
      <c r="AX129" s="229">
        <v>0</v>
      </c>
      <c r="AY129" s="229">
        <v>0</v>
      </c>
      <c r="AZ129" s="229">
        <v>0</v>
      </c>
      <c r="BA129" s="229">
        <v>0</v>
      </c>
      <c r="BB129" s="236" t="s">
        <v>707</v>
      </c>
      <c r="BC129" s="236" t="s">
        <v>1340</v>
      </c>
      <c r="BD129" s="236" t="s">
        <v>790</v>
      </c>
    </row>
    <row r="130" spans="1:56" ht="18" customHeight="1" x14ac:dyDescent="0.15">
      <c r="A130" s="194" t="s">
        <v>811</v>
      </c>
      <c r="B130" s="195">
        <v>3572523.9806282273</v>
      </c>
      <c r="C130" s="195">
        <v>4674826.6734757926</v>
      </c>
      <c r="D130" s="226">
        <v>4.801424610142166</v>
      </c>
      <c r="E130" s="226">
        <v>3.7498580922193034</v>
      </c>
      <c r="F130" s="196">
        <v>0.62015154670154893</v>
      </c>
      <c r="G130" s="196">
        <v>0.58726348131869577</v>
      </c>
      <c r="H130" s="195">
        <v>6902543.4674331686</v>
      </c>
      <c r="I130" s="195">
        <v>8398402.895067187</v>
      </c>
      <c r="J130" s="196">
        <v>0.34985500882017517</v>
      </c>
      <c r="K130" s="196">
        <v>0.50061663505729537</v>
      </c>
      <c r="L130" s="196">
        <v>0.77304404494103851</v>
      </c>
      <c r="M130" s="196">
        <v>0.69030853561346306</v>
      </c>
      <c r="N130" s="196">
        <v>0.21362967089626769</v>
      </c>
      <c r="O130" s="196">
        <v>0.24432689797689855</v>
      </c>
      <c r="P130" s="196">
        <v>1.1392624515315266</v>
      </c>
      <c r="Q130" s="196">
        <v>1.1097607794943507</v>
      </c>
      <c r="R130" s="196">
        <v>1.1459577035411368</v>
      </c>
      <c r="S130" s="196">
        <v>1.1156130243159346</v>
      </c>
      <c r="T130" s="197">
        <v>810805.59199452226</v>
      </c>
      <c r="U130" s="197">
        <v>1447753.9182619611</v>
      </c>
      <c r="V130" s="197">
        <v>663063242</v>
      </c>
      <c r="W130" s="197">
        <v>1171994726</v>
      </c>
      <c r="X130" s="197"/>
      <c r="Y130" s="197"/>
      <c r="Z130" s="198">
        <v>13.572692007126784</v>
      </c>
      <c r="AA130" s="198">
        <v>12.881768688805165</v>
      </c>
      <c r="AB130" s="197">
        <v>0</v>
      </c>
      <c r="AC130" s="197">
        <v>0</v>
      </c>
      <c r="AD130" s="197">
        <v>623475.86773558531</v>
      </c>
      <c r="AE130" s="197">
        <v>911890.27445721952</v>
      </c>
      <c r="AF130" s="197">
        <v>74995.057944138534</v>
      </c>
      <c r="AG130" s="197">
        <v>183380.74548515023</v>
      </c>
      <c r="AH130" s="197">
        <v>128111.64942512341</v>
      </c>
      <c r="AI130" s="197">
        <v>179084.88165815527</v>
      </c>
      <c r="AJ130" s="197">
        <v>139336.19163504607</v>
      </c>
      <c r="AK130" s="197">
        <v>345067.53162534587</v>
      </c>
      <c r="AL130" s="227">
        <v>6.2248865013260088E-2</v>
      </c>
      <c r="AM130" s="227">
        <v>0.19764613581600191</v>
      </c>
      <c r="AN130" s="227">
        <v>0</v>
      </c>
      <c r="AO130" s="227">
        <v>0.1460400110720175</v>
      </c>
      <c r="AP130" s="227">
        <v>0.22201303590050775</v>
      </c>
      <c r="AQ130" s="227">
        <v>0.23637674749382029</v>
      </c>
      <c r="AR130" s="227">
        <v>0</v>
      </c>
      <c r="AS130" s="227">
        <v>0</v>
      </c>
      <c r="AT130" s="227">
        <v>0</v>
      </c>
      <c r="AU130" s="227">
        <v>0</v>
      </c>
      <c r="AV130" s="227">
        <v>0</v>
      </c>
      <c r="AW130" s="227">
        <v>0</v>
      </c>
      <c r="AX130" s="227">
        <v>0</v>
      </c>
      <c r="AY130" s="227">
        <v>0</v>
      </c>
      <c r="AZ130" s="227">
        <v>0</v>
      </c>
      <c r="BA130" s="227">
        <v>0</v>
      </c>
      <c r="BB130" s="237" t="s">
        <v>705</v>
      </c>
      <c r="BC130" s="237" t="s">
        <v>1340</v>
      </c>
      <c r="BD130" s="237" t="s">
        <v>776</v>
      </c>
    </row>
    <row r="131" spans="1:56" ht="18" customHeight="1" x14ac:dyDescent="0.15">
      <c r="A131" s="199" t="s">
        <v>812</v>
      </c>
      <c r="B131" s="200">
        <v>2450184.5735705094</v>
      </c>
      <c r="C131" s="200">
        <v>3504365.7270106021</v>
      </c>
      <c r="D131" s="228">
        <v>3.5790250282072091</v>
      </c>
      <c r="E131" s="228">
        <v>3.1955848100332718</v>
      </c>
      <c r="F131" s="201">
        <v>0.61759267546836283</v>
      </c>
      <c r="G131" s="201">
        <v>0.59141894878355339</v>
      </c>
      <c r="H131" s="200">
        <v>5418187.8507740758</v>
      </c>
      <c r="I131" s="200">
        <v>7373140.3079891764</v>
      </c>
      <c r="J131" s="201">
        <v>0.20978070918603328</v>
      </c>
      <c r="K131" s="201">
        <v>0.2892138188160765</v>
      </c>
      <c r="L131" s="201">
        <v>0.60572966178165832</v>
      </c>
      <c r="M131" s="201">
        <v>0.47803618125376396</v>
      </c>
      <c r="N131" s="201">
        <v>0.33729186080006918</v>
      </c>
      <c r="O131" s="201">
        <v>0.46280320096246652</v>
      </c>
      <c r="P131" s="201">
        <v>1.0697466324234015</v>
      </c>
      <c r="Q131" s="201">
        <v>1.0335369756168051</v>
      </c>
      <c r="R131" s="201">
        <v>1.066004848206529</v>
      </c>
      <c r="S131" s="201">
        <v>1.0304709876484073</v>
      </c>
      <c r="T131" s="202">
        <v>966035.10051900812</v>
      </c>
      <c r="U131" s="202">
        <v>1829152.1171538837</v>
      </c>
      <c r="V131" s="202">
        <v>864684547</v>
      </c>
      <c r="W131" s="202">
        <v>2021413804</v>
      </c>
      <c r="X131" s="202"/>
      <c r="Y131" s="202"/>
      <c r="Z131" s="203">
        <v>10.902647298209411</v>
      </c>
      <c r="AA131" s="203">
        <v>11.777305052761902</v>
      </c>
      <c r="AB131" s="202">
        <v>0</v>
      </c>
      <c r="AC131" s="202">
        <v>0</v>
      </c>
      <c r="AD131" s="202">
        <v>622411.52606130508</v>
      </c>
      <c r="AE131" s="202">
        <v>870941.85844829876</v>
      </c>
      <c r="AF131" s="202">
        <v>125654.49944550417</v>
      </c>
      <c r="AG131" s="202">
        <v>187222.13884576145</v>
      </c>
      <c r="AH131" s="202">
        <v>111657.106285765</v>
      </c>
      <c r="AI131" s="202">
        <v>157162.15131082822</v>
      </c>
      <c r="AJ131" s="202">
        <v>75363.059087078029</v>
      </c>
      <c r="AK131" s="202">
        <v>379921.39058687841</v>
      </c>
      <c r="AL131" s="229">
        <v>3.3975024377300066E-2</v>
      </c>
      <c r="AM131" s="229">
        <v>0.11363551411164638</v>
      </c>
      <c r="AN131" s="229">
        <v>0</v>
      </c>
      <c r="AO131" s="229">
        <v>0.10478922155102244</v>
      </c>
      <c r="AP131" s="229">
        <v>0.25149584465150665</v>
      </c>
      <c r="AQ131" s="229">
        <v>0.28176853395913809</v>
      </c>
      <c r="AR131" s="229">
        <v>0</v>
      </c>
      <c r="AS131" s="229">
        <v>0</v>
      </c>
      <c r="AT131" s="229">
        <v>0</v>
      </c>
      <c r="AU131" s="229">
        <v>0</v>
      </c>
      <c r="AV131" s="229">
        <v>0</v>
      </c>
      <c r="AW131" s="229">
        <v>0</v>
      </c>
      <c r="AX131" s="229">
        <v>0</v>
      </c>
      <c r="AY131" s="229">
        <v>0</v>
      </c>
      <c r="AZ131" s="229">
        <v>0</v>
      </c>
      <c r="BA131" s="229">
        <v>0</v>
      </c>
      <c r="BB131" s="236" t="s">
        <v>705</v>
      </c>
      <c r="BC131" s="236" t="s">
        <v>1340</v>
      </c>
      <c r="BD131" s="236" t="s">
        <v>776</v>
      </c>
    </row>
    <row r="132" spans="1:56" ht="18" customHeight="1" x14ac:dyDescent="0.15">
      <c r="A132" s="194" t="s">
        <v>813</v>
      </c>
      <c r="B132" s="195">
        <v>1990694.4023124608</v>
      </c>
      <c r="C132" s="195">
        <v>2511202.7484154073</v>
      </c>
      <c r="D132" s="226">
        <v>2.569750645976784</v>
      </c>
      <c r="E132" s="226">
        <v>1.9964515682113233</v>
      </c>
      <c r="F132" s="196">
        <v>0.71176581552403739</v>
      </c>
      <c r="G132" s="196">
        <v>0.68881050753329709</v>
      </c>
      <c r="H132" s="195">
        <v>4846188.7002159227</v>
      </c>
      <c r="I132" s="195">
        <v>5692063.06178171</v>
      </c>
      <c r="J132" s="196">
        <v>0.370505040450751</v>
      </c>
      <c r="K132" s="196">
        <v>0.38940343145015271</v>
      </c>
      <c r="L132" s="196">
        <v>0.5456108376109029</v>
      </c>
      <c r="M132" s="196">
        <v>0.3544548674516112</v>
      </c>
      <c r="N132" s="196">
        <v>0.39270821365077657</v>
      </c>
      <c r="O132" s="196">
        <v>0.57642018570655462</v>
      </c>
      <c r="P132" s="196">
        <v>1.0898678455099182</v>
      </c>
      <c r="Q132" s="196">
        <v>1.0557858544513594</v>
      </c>
      <c r="R132" s="196">
        <v>1.0976645470594182</v>
      </c>
      <c r="S132" s="196">
        <v>1.0577536646856849</v>
      </c>
      <c r="T132" s="197">
        <v>904549.96203942329</v>
      </c>
      <c r="U132" s="197">
        <v>1621094.7110817025</v>
      </c>
      <c r="V132" s="197">
        <v>46386543</v>
      </c>
      <c r="W132" s="197">
        <v>676190883</v>
      </c>
      <c r="X132" s="197"/>
      <c r="Y132" s="197"/>
      <c r="Z132" s="198">
        <v>33.163759703838387</v>
      </c>
      <c r="AA132" s="198">
        <v>29.782102457870163</v>
      </c>
      <c r="AB132" s="197">
        <v>0</v>
      </c>
      <c r="AC132" s="197">
        <v>0</v>
      </c>
      <c r="AD132" s="197">
        <v>679246.73337048129</v>
      </c>
      <c r="AE132" s="197">
        <v>954245.47377585841</v>
      </c>
      <c r="AF132" s="197">
        <v>126219.56077174898</v>
      </c>
      <c r="AG132" s="197">
        <v>222573.74639548652</v>
      </c>
      <c r="AH132" s="197">
        <v>93798.666713101629</v>
      </c>
      <c r="AI132" s="197">
        <v>119526.33259037403</v>
      </c>
      <c r="AJ132" s="197">
        <v>180918.4766316083</v>
      </c>
      <c r="AK132" s="197">
        <v>487338.76882357046</v>
      </c>
      <c r="AL132" s="227">
        <v>4.706534611925587E-2</v>
      </c>
      <c r="AM132" s="227">
        <v>0.15637302626929919</v>
      </c>
      <c r="AN132" s="227">
        <v>0.2255176536447159</v>
      </c>
      <c r="AO132" s="227">
        <v>0.17645432925680515</v>
      </c>
      <c r="AP132" s="227">
        <v>0.20652186514601734</v>
      </c>
      <c r="AQ132" s="227">
        <v>0.24902628275495969</v>
      </c>
      <c r="AR132" s="227">
        <v>0</v>
      </c>
      <c r="AS132" s="227">
        <v>0</v>
      </c>
      <c r="AT132" s="227">
        <v>0</v>
      </c>
      <c r="AU132" s="227">
        <v>0</v>
      </c>
      <c r="AV132" s="227">
        <v>0</v>
      </c>
      <c r="AW132" s="227">
        <v>0</v>
      </c>
      <c r="AX132" s="227">
        <v>0</v>
      </c>
      <c r="AY132" s="227">
        <v>0</v>
      </c>
      <c r="AZ132" s="227">
        <v>0</v>
      </c>
      <c r="BA132" s="227">
        <v>0</v>
      </c>
      <c r="BB132" s="237" t="s">
        <v>705</v>
      </c>
      <c r="BC132" s="237" t="s">
        <v>1340</v>
      </c>
      <c r="BD132" s="237" t="s">
        <v>776</v>
      </c>
    </row>
    <row r="133" spans="1:56" ht="18" customHeight="1" x14ac:dyDescent="0.15">
      <c r="A133" s="199" t="s">
        <v>814</v>
      </c>
      <c r="B133" s="200">
        <v>4223322.4343809849</v>
      </c>
      <c r="C133" s="200">
        <v>5992720.6560775032</v>
      </c>
      <c r="D133" s="228">
        <v>3.8124844982576889</v>
      </c>
      <c r="E133" s="228">
        <v>3.3638793800377744</v>
      </c>
      <c r="F133" s="201">
        <v>0.76033595584481806</v>
      </c>
      <c r="G133" s="201">
        <v>0.68419865669074786</v>
      </c>
      <c r="H133" s="200">
        <v>10604841.823927004</v>
      </c>
      <c r="I133" s="200">
        <v>12945024.303030303</v>
      </c>
      <c r="J133" s="201">
        <v>0.77862732679875502</v>
      </c>
      <c r="K133" s="201">
        <v>0.79583455102915046</v>
      </c>
      <c r="L133" s="201">
        <v>0.7244901696354763</v>
      </c>
      <c r="M133" s="201">
        <v>0.58222326137245484</v>
      </c>
      <c r="N133" s="201">
        <v>0.32506652475074599</v>
      </c>
      <c r="O133" s="201">
        <v>0.34277328492456338</v>
      </c>
      <c r="P133" s="201">
        <v>1.0720679918789664</v>
      </c>
      <c r="Q133" s="201">
        <v>1.082383122245592</v>
      </c>
      <c r="R133" s="201">
        <v>1.0834985470146801</v>
      </c>
      <c r="S133" s="201">
        <v>1.0267316839574856</v>
      </c>
      <c r="T133" s="202">
        <v>1163566.8474709925</v>
      </c>
      <c r="U133" s="202">
        <v>2503619.2912019826</v>
      </c>
      <c r="V133" s="202">
        <v>-289281706</v>
      </c>
      <c r="W133" s="202">
        <v>155452807</v>
      </c>
      <c r="X133" s="202"/>
      <c r="Y133" s="202"/>
      <c r="Z133" s="203">
        <v>10.872325305423248</v>
      </c>
      <c r="AA133" s="203">
        <v>20.667854524432091</v>
      </c>
      <c r="AB133" s="202">
        <v>0</v>
      </c>
      <c r="AC133" s="202">
        <v>0</v>
      </c>
      <c r="AD133" s="202">
        <v>893440.82775712514</v>
      </c>
      <c r="AE133" s="202">
        <v>1284399.449588825</v>
      </c>
      <c r="AF133" s="202">
        <v>183816.39044722318</v>
      </c>
      <c r="AG133" s="202">
        <v>342370.33524839475</v>
      </c>
      <c r="AH133" s="202">
        <v>175042.39551650334</v>
      </c>
      <c r="AI133" s="202">
        <v>235708.09823138447</v>
      </c>
      <c r="AJ133" s="202">
        <v>210751.49881716797</v>
      </c>
      <c r="AK133" s="202">
        <v>535343.41365326126</v>
      </c>
      <c r="AL133" s="229">
        <v>0.10831321707827667</v>
      </c>
      <c r="AM133" s="229">
        <v>0.18634142368015791</v>
      </c>
      <c r="AN133" s="229">
        <v>0</v>
      </c>
      <c r="AO133" s="229">
        <v>3.9546022082749557E-2</v>
      </c>
      <c r="AP133" s="229">
        <v>0.2139333360646683</v>
      </c>
      <c r="AQ133" s="229">
        <v>0.24310408379949974</v>
      </c>
      <c r="AR133" s="229">
        <v>0</v>
      </c>
      <c r="AS133" s="229">
        <v>0</v>
      </c>
      <c r="AT133" s="229">
        <v>0</v>
      </c>
      <c r="AU133" s="229">
        <v>0</v>
      </c>
      <c r="AV133" s="229">
        <v>0</v>
      </c>
      <c r="AW133" s="229">
        <v>0</v>
      </c>
      <c r="AX133" s="229">
        <v>0</v>
      </c>
      <c r="AY133" s="229">
        <v>0</v>
      </c>
      <c r="AZ133" s="229">
        <v>0</v>
      </c>
      <c r="BA133" s="229">
        <v>0</v>
      </c>
      <c r="BB133" s="236" t="s">
        <v>704</v>
      </c>
      <c r="BC133" s="236" t="s">
        <v>1340</v>
      </c>
      <c r="BD133" s="236" t="s">
        <v>778</v>
      </c>
    </row>
    <row r="134" spans="1:56" ht="18" customHeight="1" x14ac:dyDescent="0.15">
      <c r="A134" s="194" t="s">
        <v>815</v>
      </c>
      <c r="B134" s="195">
        <v>4223346.5901404414</v>
      </c>
      <c r="C134" s="195">
        <v>5021014.86729722</v>
      </c>
      <c r="D134" s="226">
        <v>3.2498854406632702</v>
      </c>
      <c r="E134" s="226">
        <v>3.3369734482806179</v>
      </c>
      <c r="F134" s="196">
        <v>0.69632441497925679</v>
      </c>
      <c r="G134" s="196">
        <v>0.6725657460293164</v>
      </c>
      <c r="H134" s="195">
        <v>7977968.7741473205</v>
      </c>
      <c r="I134" s="195">
        <v>9256324.8079678994</v>
      </c>
      <c r="J134" s="196">
        <v>0.7938177304365871</v>
      </c>
      <c r="K134" s="196">
        <v>0.72583055933420082</v>
      </c>
      <c r="L134" s="196">
        <v>0.61724926827439819</v>
      </c>
      <c r="M134" s="196">
        <v>0.58551851869516325</v>
      </c>
      <c r="N134" s="196">
        <v>0.38354610994434751</v>
      </c>
      <c r="O134" s="196">
        <v>0.4327283271027203</v>
      </c>
      <c r="P134" s="196">
        <v>0.97297279915726531</v>
      </c>
      <c r="Q134" s="196">
        <v>0.89743431811036023</v>
      </c>
      <c r="R134" s="196">
        <v>0.98590898081364298</v>
      </c>
      <c r="S134" s="196">
        <v>0.91003231978898436</v>
      </c>
      <c r="T134" s="197">
        <v>1616488.9977070794</v>
      </c>
      <c r="U134" s="197">
        <v>2081117.6798509599</v>
      </c>
      <c r="V134" s="197">
        <v>69807682</v>
      </c>
      <c r="W134" s="197">
        <v>326515281</v>
      </c>
      <c r="X134" s="197"/>
      <c r="Y134" s="197"/>
      <c r="Z134" s="198">
        <v>6.3452426947493832</v>
      </c>
      <c r="AA134" s="198">
        <v>5.2812495639957797</v>
      </c>
      <c r="AB134" s="197">
        <v>0</v>
      </c>
      <c r="AC134" s="197">
        <v>0</v>
      </c>
      <c r="AD134" s="197">
        <v>998973.01862997981</v>
      </c>
      <c r="AE134" s="197">
        <v>946150.39724849525</v>
      </c>
      <c r="AF134" s="197">
        <v>290659.20808254514</v>
      </c>
      <c r="AG134" s="197">
        <v>371140.70507308689</v>
      </c>
      <c r="AH134" s="197">
        <v>150196.48753224421</v>
      </c>
      <c r="AI134" s="197">
        <v>185284.03038119807</v>
      </c>
      <c r="AJ134" s="197">
        <v>114047.91974777875</v>
      </c>
      <c r="AK134" s="197">
        <v>187017.93637145314</v>
      </c>
      <c r="AL134" s="227">
        <v>0.1149208083706522</v>
      </c>
      <c r="AM134" s="227">
        <v>0.22878007108553369</v>
      </c>
      <c r="AN134" s="227">
        <v>0</v>
      </c>
      <c r="AO134" s="227">
        <v>0</v>
      </c>
      <c r="AP134" s="227">
        <v>0.15822262845257615</v>
      </c>
      <c r="AQ134" s="227">
        <v>0.15566203098895237</v>
      </c>
      <c r="AR134" s="227">
        <v>0</v>
      </c>
      <c r="AS134" s="227">
        <v>0</v>
      </c>
      <c r="AT134" s="227">
        <v>0</v>
      </c>
      <c r="AU134" s="227">
        <v>0</v>
      </c>
      <c r="AV134" s="227">
        <v>0</v>
      </c>
      <c r="AW134" s="227">
        <v>0</v>
      </c>
      <c r="AX134" s="227">
        <v>0</v>
      </c>
      <c r="AY134" s="227">
        <v>0</v>
      </c>
      <c r="AZ134" s="227">
        <v>0</v>
      </c>
      <c r="BA134" s="227">
        <v>0</v>
      </c>
      <c r="BB134" s="237" t="s">
        <v>704</v>
      </c>
      <c r="BC134" s="237" t="s">
        <v>1340</v>
      </c>
      <c r="BD134" s="237" t="s">
        <v>778</v>
      </c>
    </row>
    <row r="135" spans="1:56" ht="18" customHeight="1" x14ac:dyDescent="0.15">
      <c r="A135" s="199" t="s">
        <v>816</v>
      </c>
      <c r="B135" s="200">
        <v>2476352.2496989695</v>
      </c>
      <c r="C135" s="200">
        <v>3176019.6651206347</v>
      </c>
      <c r="D135" s="228">
        <v>4.2495154079495343</v>
      </c>
      <c r="E135" s="228">
        <v>3.6743030280045956</v>
      </c>
      <c r="F135" s="201">
        <v>0.65254022912715981</v>
      </c>
      <c r="G135" s="201">
        <v>0.62800030727719647</v>
      </c>
      <c r="H135" s="200">
        <v>5371887.9448334305</v>
      </c>
      <c r="I135" s="200">
        <v>6467721.7307229182</v>
      </c>
      <c r="J135" s="201">
        <v>0.42629583979164287</v>
      </c>
      <c r="K135" s="201">
        <v>0.45094930564314151</v>
      </c>
      <c r="L135" s="201">
        <v>0.7291417389775614</v>
      </c>
      <c r="M135" s="201">
        <v>0.68445389065547224</v>
      </c>
      <c r="N135" s="201">
        <v>0.23841991827171982</v>
      </c>
      <c r="O135" s="201">
        <v>0.29596280514994849</v>
      </c>
      <c r="P135" s="201">
        <v>1.0845149793793689</v>
      </c>
      <c r="Q135" s="201">
        <v>1.0491141221640701</v>
      </c>
      <c r="R135" s="201">
        <v>1.0953041130867531</v>
      </c>
      <c r="S135" s="201">
        <v>1.0567058156141098</v>
      </c>
      <c r="T135" s="202">
        <v>670740.46403246676</v>
      </c>
      <c r="U135" s="202">
        <v>1002180.6485305267</v>
      </c>
      <c r="V135" s="202">
        <v>255979597</v>
      </c>
      <c r="W135" s="202">
        <v>752079485</v>
      </c>
      <c r="X135" s="202"/>
      <c r="Y135" s="202"/>
      <c r="Z135" s="203">
        <v>9.6814037631297207</v>
      </c>
      <c r="AA135" s="203">
        <v>9.4600965141679207</v>
      </c>
      <c r="AB135" s="202">
        <v>0</v>
      </c>
      <c r="AC135" s="202">
        <v>0</v>
      </c>
      <c r="AD135" s="202">
        <v>565170.25888596533</v>
      </c>
      <c r="AE135" s="202">
        <v>776988.14070374169</v>
      </c>
      <c r="AF135" s="202">
        <v>101653.76885340943</v>
      </c>
      <c r="AG135" s="202">
        <v>116104.34705436383</v>
      </c>
      <c r="AH135" s="202">
        <v>100468.52446149044</v>
      </c>
      <c r="AI135" s="202">
        <v>126285.60250635511</v>
      </c>
      <c r="AJ135" s="202">
        <v>121648.16661463676</v>
      </c>
      <c r="AK135" s="202">
        <v>349911.43071845872</v>
      </c>
      <c r="AL135" s="229">
        <v>2.5807104263323159E-2</v>
      </c>
      <c r="AM135" s="229">
        <v>7.5193882047510152E-2</v>
      </c>
      <c r="AN135" s="229">
        <v>0</v>
      </c>
      <c r="AO135" s="229">
        <v>3.2272891128551778E-2</v>
      </c>
      <c r="AP135" s="229">
        <v>0.28208833076818246</v>
      </c>
      <c r="AQ135" s="229">
        <v>0.30204004541852314</v>
      </c>
      <c r="AR135" s="229">
        <v>0</v>
      </c>
      <c r="AS135" s="229">
        <v>0</v>
      </c>
      <c r="AT135" s="229">
        <v>0</v>
      </c>
      <c r="AU135" s="229">
        <v>0</v>
      </c>
      <c r="AV135" s="229">
        <v>0</v>
      </c>
      <c r="AW135" s="229">
        <v>0</v>
      </c>
      <c r="AX135" s="229">
        <v>0</v>
      </c>
      <c r="AY135" s="229">
        <v>0</v>
      </c>
      <c r="AZ135" s="229">
        <v>0</v>
      </c>
      <c r="BA135" s="229">
        <v>0</v>
      </c>
      <c r="BB135" s="236" t="s">
        <v>705</v>
      </c>
      <c r="BC135" s="236" t="s">
        <v>1340</v>
      </c>
      <c r="BD135" s="236" t="s">
        <v>776</v>
      </c>
    </row>
    <row r="136" spans="1:56" ht="18" customHeight="1" x14ac:dyDescent="0.15">
      <c r="A136" s="194" t="s">
        <v>817</v>
      </c>
      <c r="B136" s="195">
        <v>2779615.9594699251</v>
      </c>
      <c r="C136" s="195">
        <v>2978310.6628517341</v>
      </c>
      <c r="D136" s="226">
        <v>5.4959706430458395</v>
      </c>
      <c r="E136" s="226">
        <v>3.764592445995528</v>
      </c>
      <c r="F136" s="196">
        <v>0.55444305529810511</v>
      </c>
      <c r="G136" s="196">
        <v>0.54640575071087816</v>
      </c>
      <c r="H136" s="195">
        <v>4460257.7464073654</v>
      </c>
      <c r="I136" s="195">
        <v>4694239.6843358288</v>
      </c>
      <c r="J136" s="196">
        <v>0.59752082575720677</v>
      </c>
      <c r="K136" s="196">
        <v>0.73162207861482775</v>
      </c>
      <c r="L136" s="196">
        <v>0.77099956141565928</v>
      </c>
      <c r="M136" s="196">
        <v>0.69788687290555473</v>
      </c>
      <c r="N136" s="196">
        <v>0.22155377795536355</v>
      </c>
      <c r="O136" s="196">
        <v>0.30067568890373347</v>
      </c>
      <c r="P136" s="196">
        <v>1.0851891304875467</v>
      </c>
      <c r="Q136" s="196">
        <v>1.0194172204608836</v>
      </c>
      <c r="R136" s="196">
        <v>1.0940979673977216</v>
      </c>
      <c r="S136" s="196">
        <v>1.0242544028854137</v>
      </c>
      <c r="T136" s="197">
        <v>636533.27381464595</v>
      </c>
      <c r="U136" s="197">
        <v>899786.74781286751</v>
      </c>
      <c r="V136" s="197">
        <v>701935736</v>
      </c>
      <c r="W136" s="197">
        <v>1403669312</v>
      </c>
      <c r="X136" s="197"/>
      <c r="Y136" s="197"/>
      <c r="Z136" s="198">
        <v>10.189841133245057</v>
      </c>
      <c r="AA136" s="198">
        <v>9.9516030365767456</v>
      </c>
      <c r="AB136" s="197">
        <v>0</v>
      </c>
      <c r="AC136" s="197">
        <v>0</v>
      </c>
      <c r="AD136" s="197">
        <v>474425.8408628059</v>
      </c>
      <c r="AE136" s="197">
        <v>685313.40659151541</v>
      </c>
      <c r="AF136" s="197">
        <v>82460.610733442343</v>
      </c>
      <c r="AG136" s="197">
        <v>89758.562573502</v>
      </c>
      <c r="AH136" s="197">
        <v>95883.191176892404</v>
      </c>
      <c r="AI136" s="197">
        <v>102171.75917161463</v>
      </c>
      <c r="AJ136" s="197">
        <v>93582.972062071553</v>
      </c>
      <c r="AK136" s="197">
        <v>343526.44554398651</v>
      </c>
      <c r="AL136" s="227">
        <v>5.1772971770795144E-2</v>
      </c>
      <c r="AM136" s="227">
        <v>8.7392501513580856E-2</v>
      </c>
      <c r="AN136" s="227">
        <v>0.35750517265736326</v>
      </c>
      <c r="AO136" s="227">
        <v>0.33570792290006973</v>
      </c>
      <c r="AP136" s="227">
        <v>0.25730738006446147</v>
      </c>
      <c r="AQ136" s="227">
        <v>0.29017350458750479</v>
      </c>
      <c r="AR136" s="227">
        <v>0</v>
      </c>
      <c r="AS136" s="227">
        <v>0</v>
      </c>
      <c r="AT136" s="227">
        <v>0</v>
      </c>
      <c r="AU136" s="227">
        <v>0</v>
      </c>
      <c r="AV136" s="227">
        <v>0</v>
      </c>
      <c r="AW136" s="227">
        <v>0</v>
      </c>
      <c r="AX136" s="227">
        <v>0</v>
      </c>
      <c r="AY136" s="227">
        <v>0</v>
      </c>
      <c r="AZ136" s="227">
        <v>0</v>
      </c>
      <c r="BA136" s="227">
        <v>0</v>
      </c>
      <c r="BB136" s="237" t="s">
        <v>705</v>
      </c>
      <c r="BC136" s="237" t="s">
        <v>1340</v>
      </c>
      <c r="BD136" s="237" t="s">
        <v>776</v>
      </c>
    </row>
    <row r="137" spans="1:56" ht="18" customHeight="1" x14ac:dyDescent="0.15">
      <c r="A137" s="199" t="s">
        <v>818</v>
      </c>
      <c r="B137" s="200">
        <v>1996546.3771310744</v>
      </c>
      <c r="C137" s="200">
        <v>2180076.5637090262</v>
      </c>
      <c r="D137" s="228">
        <v>4.348795919032205</v>
      </c>
      <c r="E137" s="228">
        <v>3.2049482009999233</v>
      </c>
      <c r="F137" s="201">
        <v>0.49243999725881227</v>
      </c>
      <c r="G137" s="201">
        <v>0.49211886307967373</v>
      </c>
      <c r="H137" s="200">
        <v>2372892.5466391733</v>
      </c>
      <c r="I137" s="200">
        <v>2639415.4635219588</v>
      </c>
      <c r="J137" s="201">
        <v>0.60457546296348674</v>
      </c>
      <c r="K137" s="201">
        <v>0.63076373673899822</v>
      </c>
      <c r="L137" s="201">
        <v>0.79425276326372496</v>
      </c>
      <c r="M137" s="201">
        <v>0.7593625079078431</v>
      </c>
      <c r="N137" s="201">
        <v>0.214865432861016</v>
      </c>
      <c r="O137" s="201">
        <v>0.23938123368307024</v>
      </c>
      <c r="P137" s="201">
        <v>1.0409543583065675</v>
      </c>
      <c r="Q137" s="201">
        <v>0.99622155907831578</v>
      </c>
      <c r="R137" s="201">
        <v>1.0440482864030882</v>
      </c>
      <c r="S137" s="201">
        <v>0.99870423580114964</v>
      </c>
      <c r="T137" s="202">
        <v>410783.90011053957</v>
      </c>
      <c r="U137" s="202">
        <v>524608.15685982734</v>
      </c>
      <c r="V137" s="202">
        <v>1047418225</v>
      </c>
      <c r="W137" s="202">
        <v>1814004239</v>
      </c>
      <c r="X137" s="202"/>
      <c r="Y137" s="202"/>
      <c r="Z137" s="203">
        <v>9.1252204197401916</v>
      </c>
      <c r="AA137" s="203">
        <v>7.5770562817940919</v>
      </c>
      <c r="AB137" s="202">
        <v>0</v>
      </c>
      <c r="AC137" s="202">
        <v>0</v>
      </c>
      <c r="AD137" s="202">
        <v>393229.49462182733</v>
      </c>
      <c r="AE137" s="202">
        <v>573240.18047702056</v>
      </c>
      <c r="AF137" s="202">
        <v>43469.085710641557</v>
      </c>
      <c r="AG137" s="202">
        <v>45438.767059223675</v>
      </c>
      <c r="AH137" s="202">
        <v>51503.054143106157</v>
      </c>
      <c r="AI137" s="202">
        <v>59585.299392032648</v>
      </c>
      <c r="AJ137" s="202">
        <v>61172.139598656526</v>
      </c>
      <c r="AK137" s="202">
        <v>285328.4380340972</v>
      </c>
      <c r="AL137" s="229">
        <v>4.4943154106989874E-2</v>
      </c>
      <c r="AM137" s="229">
        <v>5.7420641386427808E-2</v>
      </c>
      <c r="AN137" s="229">
        <v>0</v>
      </c>
      <c r="AO137" s="229">
        <v>3.3982819052420822E-2</v>
      </c>
      <c r="AP137" s="229">
        <v>0.28752762914542745</v>
      </c>
      <c r="AQ137" s="229">
        <v>0.32107555588856446</v>
      </c>
      <c r="AR137" s="229">
        <v>0</v>
      </c>
      <c r="AS137" s="229">
        <v>0</v>
      </c>
      <c r="AT137" s="229">
        <v>0</v>
      </c>
      <c r="AU137" s="229">
        <v>0</v>
      </c>
      <c r="AV137" s="229">
        <v>0</v>
      </c>
      <c r="AW137" s="229">
        <v>0</v>
      </c>
      <c r="AX137" s="229">
        <v>0</v>
      </c>
      <c r="AY137" s="229">
        <v>0</v>
      </c>
      <c r="AZ137" s="229">
        <v>0</v>
      </c>
      <c r="BA137" s="229">
        <v>0</v>
      </c>
      <c r="BB137" s="236" t="s">
        <v>705</v>
      </c>
      <c r="BC137" s="236" t="s">
        <v>1340</v>
      </c>
      <c r="BD137" s="236" t="s">
        <v>778</v>
      </c>
    </row>
    <row r="138" spans="1:56" ht="18" customHeight="1" x14ac:dyDescent="0.15">
      <c r="A138" s="194" t="s">
        <v>819</v>
      </c>
      <c r="B138" s="195">
        <v>2059611.7905155139</v>
      </c>
      <c r="C138" s="195">
        <v>2812930.843038436</v>
      </c>
      <c r="D138" s="226">
        <v>3.3716411551563721</v>
      </c>
      <c r="E138" s="226">
        <v>3.1322910600770983</v>
      </c>
      <c r="F138" s="196">
        <v>0.71825065969771518</v>
      </c>
      <c r="G138" s="196">
        <v>0.66813411094498454</v>
      </c>
      <c r="H138" s="195">
        <v>5656758.7229339974</v>
      </c>
      <c r="I138" s="195">
        <v>6879542.5877102436</v>
      </c>
      <c r="J138" s="196">
        <v>0.51366825288509699</v>
      </c>
      <c r="K138" s="196">
        <v>0.51945208849568125</v>
      </c>
      <c r="L138" s="196">
        <v>0.62665174378945221</v>
      </c>
      <c r="M138" s="196">
        <v>0.51386889863068463</v>
      </c>
      <c r="N138" s="196">
        <v>0.37006655101650976</v>
      </c>
      <c r="O138" s="196">
        <v>0.46850253679246007</v>
      </c>
      <c r="P138" s="196">
        <v>0.99685349022560343</v>
      </c>
      <c r="Q138" s="196">
        <v>0.98697539111039967</v>
      </c>
      <c r="R138" s="196">
        <v>0.99588823287300354</v>
      </c>
      <c r="S138" s="196">
        <v>0.98675812088547299</v>
      </c>
      <c r="T138" s="197">
        <v>768952.47045965155</v>
      </c>
      <c r="U138" s="197">
        <v>1367453.1688019915</v>
      </c>
      <c r="V138" s="197">
        <v>686851390</v>
      </c>
      <c r="W138" s="197">
        <v>1109765997</v>
      </c>
      <c r="X138" s="197"/>
      <c r="Y138" s="197"/>
      <c r="Z138" s="198">
        <v>6.9793661328747909</v>
      </c>
      <c r="AA138" s="198">
        <v>9.6210887691044462</v>
      </c>
      <c r="AB138" s="197">
        <v>0</v>
      </c>
      <c r="AC138" s="197">
        <v>0</v>
      </c>
      <c r="AD138" s="197">
        <v>518348.19211852574</v>
      </c>
      <c r="AE138" s="197">
        <v>737416.02538101899</v>
      </c>
      <c r="AF138" s="197">
        <v>91629.873762827134</v>
      </c>
      <c r="AG138" s="197">
        <v>97283.979233711827</v>
      </c>
      <c r="AH138" s="197">
        <v>88425.149978747955</v>
      </c>
      <c r="AI138" s="197">
        <v>116798.02149492988</v>
      </c>
      <c r="AJ138" s="197">
        <v>115476.08737628271</v>
      </c>
      <c r="AK138" s="197">
        <v>351455.24415568641</v>
      </c>
      <c r="AL138" s="227">
        <v>2.5125488492741252E-2</v>
      </c>
      <c r="AM138" s="227">
        <v>6.7808971640928875E-2</v>
      </c>
      <c r="AN138" s="227">
        <v>0</v>
      </c>
      <c r="AO138" s="227">
        <v>8.2530224144778452E-2</v>
      </c>
      <c r="AP138" s="227">
        <v>0.17641491898488182</v>
      </c>
      <c r="AQ138" s="227">
        <v>0.23280553240570176</v>
      </c>
      <c r="AR138" s="227">
        <v>0</v>
      </c>
      <c r="AS138" s="227">
        <v>0</v>
      </c>
      <c r="AT138" s="227">
        <v>0</v>
      </c>
      <c r="AU138" s="227">
        <v>0</v>
      </c>
      <c r="AV138" s="227">
        <v>0</v>
      </c>
      <c r="AW138" s="227">
        <v>0</v>
      </c>
      <c r="AX138" s="227">
        <v>0</v>
      </c>
      <c r="AY138" s="227">
        <v>0</v>
      </c>
      <c r="AZ138" s="227">
        <v>0</v>
      </c>
      <c r="BA138" s="227">
        <v>0</v>
      </c>
      <c r="BB138" s="237" t="s">
        <v>705</v>
      </c>
      <c r="BC138" s="237" t="s">
        <v>1340</v>
      </c>
      <c r="BD138" s="237" t="s">
        <v>803</v>
      </c>
    </row>
    <row r="139" spans="1:56" ht="18" customHeight="1" x14ac:dyDescent="0.15">
      <c r="A139" s="199" t="s">
        <v>820</v>
      </c>
      <c r="B139" s="200">
        <v>5362147.7909516385</v>
      </c>
      <c r="C139" s="200">
        <v>5647468.2864274578</v>
      </c>
      <c r="D139" s="228">
        <v>5.1482626350761223</v>
      </c>
      <c r="E139" s="228">
        <v>4.2185047358925676</v>
      </c>
      <c r="F139" s="201">
        <v>0.59410322287457251</v>
      </c>
      <c r="G139" s="201">
        <v>0.59016608576942531</v>
      </c>
      <c r="H139" s="200">
        <v>10807251.629329175</v>
      </c>
      <c r="I139" s="200">
        <v>11353178.116692666</v>
      </c>
      <c r="J139" s="201">
        <v>0.45394934658761305</v>
      </c>
      <c r="K139" s="201">
        <v>0.4331519603028911</v>
      </c>
      <c r="L139" s="201">
        <v>0.77305182145250095</v>
      </c>
      <c r="M139" s="201">
        <v>0.7744602711810209</v>
      </c>
      <c r="N139" s="201">
        <v>0.20080157905170568</v>
      </c>
      <c r="O139" s="201">
        <v>0.2013390728988059</v>
      </c>
      <c r="P139" s="201">
        <v>1.1862240701094739</v>
      </c>
      <c r="Q139" s="201">
        <v>1.1413560990853646</v>
      </c>
      <c r="R139" s="201">
        <v>1.1891339378138652</v>
      </c>
      <c r="S139" s="201">
        <v>1.1435443930046516</v>
      </c>
      <c r="T139" s="202">
        <v>1216929.6742589704</v>
      </c>
      <c r="U139" s="202">
        <v>1273728.4658346334</v>
      </c>
      <c r="V139" s="202">
        <v>8004499</v>
      </c>
      <c r="W139" s="202">
        <v>54850373</v>
      </c>
      <c r="X139" s="202"/>
      <c r="Y139" s="202"/>
      <c r="Z139" s="203">
        <v>6.831477632603967</v>
      </c>
      <c r="AA139" s="203">
        <v>6.7814490372482714</v>
      </c>
      <c r="AB139" s="202">
        <v>0</v>
      </c>
      <c r="AC139" s="202">
        <v>0</v>
      </c>
      <c r="AD139" s="202">
        <v>1038790.5962558502</v>
      </c>
      <c r="AE139" s="202">
        <v>1329076.6620904836</v>
      </c>
      <c r="AF139" s="202">
        <v>142397.9313572543</v>
      </c>
      <c r="AG139" s="202">
        <v>142193.56318252732</v>
      </c>
      <c r="AH139" s="202">
        <v>228621.71263650549</v>
      </c>
      <c r="AI139" s="202">
        <v>239598.77035881436</v>
      </c>
      <c r="AJ139" s="202">
        <v>211687.86957878317</v>
      </c>
      <c r="AK139" s="202">
        <v>535282.11513260542</v>
      </c>
      <c r="AL139" s="229">
        <v>5.6073824195401287E-2</v>
      </c>
      <c r="AM139" s="229">
        <v>5.0054974611859281E-2</v>
      </c>
      <c r="AN139" s="229">
        <v>0.20163339040286635</v>
      </c>
      <c r="AO139" s="229">
        <v>0.20163339040286635</v>
      </c>
      <c r="AP139" s="229">
        <v>0.20111505531855361</v>
      </c>
      <c r="AQ139" s="229">
        <v>0.1983771722687257</v>
      </c>
      <c r="AR139" s="229">
        <v>0</v>
      </c>
      <c r="AS139" s="229">
        <v>0</v>
      </c>
      <c r="AT139" s="229">
        <v>0</v>
      </c>
      <c r="AU139" s="229">
        <v>0</v>
      </c>
      <c r="AV139" s="229">
        <v>0</v>
      </c>
      <c r="AW139" s="229">
        <v>0</v>
      </c>
      <c r="AX139" s="229">
        <v>0</v>
      </c>
      <c r="AY139" s="229">
        <v>0</v>
      </c>
      <c r="AZ139" s="229">
        <v>0</v>
      </c>
      <c r="BA139" s="229">
        <v>0</v>
      </c>
      <c r="BB139" s="236" t="s">
        <v>704</v>
      </c>
      <c r="BC139" s="236" t="s">
        <v>1340</v>
      </c>
      <c r="BD139" s="236" t="s">
        <v>792</v>
      </c>
    </row>
    <row r="140" spans="1:56" ht="18" customHeight="1" x14ac:dyDescent="0.15">
      <c r="A140" s="194" t="s">
        <v>821</v>
      </c>
      <c r="B140" s="195">
        <v>8502090.7985142712</v>
      </c>
      <c r="C140" s="195">
        <v>8940911.6814805157</v>
      </c>
      <c r="D140" s="226">
        <v>12.009599424590556</v>
      </c>
      <c r="E140" s="226">
        <v>7.3385884253756162</v>
      </c>
      <c r="F140" s="196">
        <v>0.37130736973138156</v>
      </c>
      <c r="G140" s="196">
        <v>0.39076443185460502</v>
      </c>
      <c r="H140" s="195">
        <v>9267767.9417437762</v>
      </c>
      <c r="I140" s="195">
        <v>9879316.1859768014</v>
      </c>
      <c r="J140" s="196">
        <v>0.34136143925497031</v>
      </c>
      <c r="K140" s="196">
        <v>0.37057097333494943</v>
      </c>
      <c r="L140" s="196">
        <v>0.87509046713515171</v>
      </c>
      <c r="M140" s="196">
        <v>0.86303505715365536</v>
      </c>
      <c r="N140" s="196">
        <v>0.11185349111612929</v>
      </c>
      <c r="O140" s="196">
        <v>0.11550590674664744</v>
      </c>
      <c r="P140" s="196">
        <v>1.1846212755880672</v>
      </c>
      <c r="Q140" s="196">
        <v>1.0939853718265138</v>
      </c>
      <c r="R140" s="196">
        <v>1.1832995134651902</v>
      </c>
      <c r="S140" s="196">
        <v>1.0960796607327403</v>
      </c>
      <c r="T140" s="197">
        <v>1061992.1900169423</v>
      </c>
      <c r="U140" s="197">
        <v>1224591.457448195</v>
      </c>
      <c r="V140" s="197">
        <v>-55866511</v>
      </c>
      <c r="W140" s="197">
        <v>116442580</v>
      </c>
      <c r="X140" s="197"/>
      <c r="Y140" s="197"/>
      <c r="Z140" s="198">
        <v>20.407429237839356</v>
      </c>
      <c r="AA140" s="198">
        <v>12.589705834923787</v>
      </c>
      <c r="AB140" s="197">
        <v>0</v>
      </c>
      <c r="AC140" s="197">
        <v>0</v>
      </c>
      <c r="AD140" s="197">
        <v>699912.77674964163</v>
      </c>
      <c r="AE140" s="197">
        <v>1032962.9868369608</v>
      </c>
      <c r="AF140" s="197">
        <v>130436.04730874495</v>
      </c>
      <c r="AG140" s="197">
        <v>235075.74104001047</v>
      </c>
      <c r="AH140" s="197">
        <v>172592.11977062427</v>
      </c>
      <c r="AI140" s="197">
        <v>189303.95086667538</v>
      </c>
      <c r="AJ140" s="197">
        <v>197279.33298579438</v>
      </c>
      <c r="AK140" s="197">
        <v>534067.15313436731</v>
      </c>
      <c r="AL140" s="227">
        <v>3.4168271302595553E-2</v>
      </c>
      <c r="AM140" s="227">
        <v>0.14528098138172973</v>
      </c>
      <c r="AN140" s="227">
        <v>0.23298433544893674</v>
      </c>
      <c r="AO140" s="227">
        <v>0.24554943287106459</v>
      </c>
      <c r="AP140" s="227">
        <v>0.17259507844729988</v>
      </c>
      <c r="AQ140" s="227">
        <v>0.26406121348036082</v>
      </c>
      <c r="AR140" s="227">
        <v>0</v>
      </c>
      <c r="AS140" s="227">
        <v>0</v>
      </c>
      <c r="AT140" s="227">
        <v>0</v>
      </c>
      <c r="AU140" s="227">
        <v>0</v>
      </c>
      <c r="AV140" s="227">
        <v>0</v>
      </c>
      <c r="AW140" s="227">
        <v>0</v>
      </c>
      <c r="AX140" s="227">
        <v>0</v>
      </c>
      <c r="AY140" s="227">
        <v>0</v>
      </c>
      <c r="AZ140" s="227">
        <v>0</v>
      </c>
      <c r="BA140" s="227">
        <v>0</v>
      </c>
      <c r="BB140" s="237" t="s">
        <v>704</v>
      </c>
      <c r="BC140" s="237" t="s">
        <v>1340</v>
      </c>
      <c r="BD140" s="237" t="s">
        <v>796</v>
      </c>
    </row>
    <row r="141" spans="1:56" ht="18" customHeight="1" x14ac:dyDescent="0.15">
      <c r="A141" s="199" t="s">
        <v>822</v>
      </c>
      <c r="B141" s="200">
        <v>3162602.7497084206</v>
      </c>
      <c r="C141" s="200">
        <v>3549888.1075344062</v>
      </c>
      <c r="D141" s="228">
        <v>3.5237070199676248</v>
      </c>
      <c r="E141" s="228">
        <v>2.8140138861974613</v>
      </c>
      <c r="F141" s="201">
        <v>0.67090406240119549</v>
      </c>
      <c r="G141" s="201">
        <v>0.66145388690963902</v>
      </c>
      <c r="H141" s="200">
        <v>6685746.8348495448</v>
      </c>
      <c r="I141" s="200">
        <v>7185784.3107067877</v>
      </c>
      <c r="J141" s="201">
        <v>0.48258092912211165</v>
      </c>
      <c r="K141" s="201">
        <v>0.61927420292905144</v>
      </c>
      <c r="L141" s="201">
        <v>0.56962126252964884</v>
      </c>
      <c r="M141" s="201">
        <v>0.5789538874052621</v>
      </c>
      <c r="N141" s="201">
        <v>0.42819667257916649</v>
      </c>
      <c r="O141" s="201">
        <v>0.41544538481811888</v>
      </c>
      <c r="P141" s="201">
        <v>1.1692405221747275</v>
      </c>
      <c r="Q141" s="201">
        <v>1.103158634051429</v>
      </c>
      <c r="R141" s="201">
        <v>1.1692615964389632</v>
      </c>
      <c r="S141" s="201">
        <v>1.1035996709546572</v>
      </c>
      <c r="T141" s="202">
        <v>1361116.9785397714</v>
      </c>
      <c r="U141" s="202">
        <v>1494666.5878236529</v>
      </c>
      <c r="V141" s="202">
        <v>-3026794</v>
      </c>
      <c r="W141" s="202">
        <v>-38464150</v>
      </c>
      <c r="X141" s="202"/>
      <c r="Y141" s="202"/>
      <c r="Z141" s="203">
        <v>55.077045401832422</v>
      </c>
      <c r="AA141" s="203">
        <v>30.805794954022886</v>
      </c>
      <c r="AB141" s="202">
        <v>0</v>
      </c>
      <c r="AC141" s="202">
        <v>0</v>
      </c>
      <c r="AD141" s="202">
        <v>794140.71028691391</v>
      </c>
      <c r="AE141" s="202">
        <v>1098558.532540238</v>
      </c>
      <c r="AF141" s="202">
        <v>187613.34406344764</v>
      </c>
      <c r="AG141" s="202">
        <v>196927.22859808727</v>
      </c>
      <c r="AH141" s="202">
        <v>146032.83135059482</v>
      </c>
      <c r="AI141" s="202">
        <v>158116.21343596923</v>
      </c>
      <c r="AJ141" s="202">
        <v>186478.08957312806</v>
      </c>
      <c r="AK141" s="202">
        <v>523508.58012596227</v>
      </c>
      <c r="AL141" s="229">
        <v>4.6185802089439121E-2</v>
      </c>
      <c r="AM141" s="229">
        <v>5.3537047480912842E-2</v>
      </c>
      <c r="AN141" s="229">
        <v>0.41075573776324431</v>
      </c>
      <c r="AO141" s="229">
        <v>0.31331098375772981</v>
      </c>
      <c r="AP141" s="229">
        <v>0.15804818657271633</v>
      </c>
      <c r="AQ141" s="229">
        <v>0.2225114677533237</v>
      </c>
      <c r="AR141" s="229">
        <v>0</v>
      </c>
      <c r="AS141" s="229">
        <v>0</v>
      </c>
      <c r="AT141" s="229">
        <v>0</v>
      </c>
      <c r="AU141" s="229">
        <v>0</v>
      </c>
      <c r="AV141" s="229">
        <v>0</v>
      </c>
      <c r="AW141" s="229">
        <v>0</v>
      </c>
      <c r="AX141" s="229">
        <v>0</v>
      </c>
      <c r="AY141" s="229">
        <v>0</v>
      </c>
      <c r="AZ141" s="229">
        <v>0</v>
      </c>
      <c r="BA141" s="229">
        <v>0</v>
      </c>
      <c r="BB141" s="236" t="s">
        <v>704</v>
      </c>
      <c r="BC141" s="236" t="s">
        <v>1340</v>
      </c>
      <c r="BD141" s="236" t="s">
        <v>793</v>
      </c>
    </row>
    <row r="142" spans="1:56" ht="18" customHeight="1" x14ac:dyDescent="0.15">
      <c r="A142" s="194" t="s">
        <v>823</v>
      </c>
      <c r="B142" s="195">
        <v>4553846.3352588313</v>
      </c>
      <c r="C142" s="195">
        <v>5454934.4334592316</v>
      </c>
      <c r="D142" s="226">
        <v>4.3916657666712462</v>
      </c>
      <c r="E142" s="226">
        <v>4.0823701362890956</v>
      </c>
      <c r="F142" s="196">
        <v>0.62337025298954374</v>
      </c>
      <c r="G142" s="196">
        <v>0.59071405425548551</v>
      </c>
      <c r="H142" s="195">
        <v>7069401.726949567</v>
      </c>
      <c r="I142" s="195">
        <v>8330291.5860919794</v>
      </c>
      <c r="J142" s="196">
        <v>0.48614483633618605</v>
      </c>
      <c r="K142" s="196">
        <v>0.54579340606223092</v>
      </c>
      <c r="L142" s="196">
        <v>0.75388060198543505</v>
      </c>
      <c r="M142" s="196">
        <v>0.72386981077590085</v>
      </c>
      <c r="N142" s="196">
        <v>0.27577008493780247</v>
      </c>
      <c r="O142" s="196">
        <v>0.28463999139438961</v>
      </c>
      <c r="P142" s="196">
        <v>1.0937886595936461</v>
      </c>
      <c r="Q142" s="196">
        <v>1.0539117485576277</v>
      </c>
      <c r="R142" s="196">
        <v>1.0906764264519258</v>
      </c>
      <c r="S142" s="196">
        <v>1.051545277262304</v>
      </c>
      <c r="T142" s="197">
        <v>1120789.9186847368</v>
      </c>
      <c r="U142" s="197">
        <v>1506272.0773161519</v>
      </c>
      <c r="V142" s="197">
        <v>352209608</v>
      </c>
      <c r="W142" s="197">
        <v>467508201</v>
      </c>
      <c r="X142" s="197"/>
      <c r="Y142" s="197"/>
      <c r="Z142" s="198">
        <v>11.911228932153195</v>
      </c>
      <c r="AA142" s="198">
        <v>9.5334802347627452</v>
      </c>
      <c r="AB142" s="197">
        <v>0</v>
      </c>
      <c r="AC142" s="197">
        <v>0</v>
      </c>
      <c r="AD142" s="197">
        <v>901791.5787602755</v>
      </c>
      <c r="AE142" s="197">
        <v>1142741.2041768497</v>
      </c>
      <c r="AF142" s="197">
        <v>186485.87647189514</v>
      </c>
      <c r="AG142" s="197">
        <v>199922.24305709844</v>
      </c>
      <c r="AH142" s="197">
        <v>160523.61675183295</v>
      </c>
      <c r="AI142" s="197">
        <v>193332.75760942014</v>
      </c>
      <c r="AJ142" s="197">
        <v>258494.39324594534</v>
      </c>
      <c r="AK142" s="197">
        <v>519234.76183070434</v>
      </c>
      <c r="AL142" s="227">
        <v>3.5669158902546051E-2</v>
      </c>
      <c r="AM142" s="227">
        <v>5.7391989556773014E-2</v>
      </c>
      <c r="AN142" s="227">
        <v>0</v>
      </c>
      <c r="AO142" s="227">
        <v>1.0338564515121138E-2</v>
      </c>
      <c r="AP142" s="227">
        <v>0.22693259400653687</v>
      </c>
      <c r="AQ142" s="227">
        <v>0.26183868176685759</v>
      </c>
      <c r="AR142" s="227">
        <v>0</v>
      </c>
      <c r="AS142" s="227">
        <v>0</v>
      </c>
      <c r="AT142" s="227">
        <v>0</v>
      </c>
      <c r="AU142" s="227">
        <v>0</v>
      </c>
      <c r="AV142" s="227">
        <v>0</v>
      </c>
      <c r="AW142" s="227">
        <v>0</v>
      </c>
      <c r="AX142" s="227">
        <v>0</v>
      </c>
      <c r="AY142" s="227">
        <v>0</v>
      </c>
      <c r="AZ142" s="227">
        <v>0</v>
      </c>
      <c r="BA142" s="227">
        <v>0</v>
      </c>
      <c r="BB142" s="237" t="s">
        <v>704</v>
      </c>
      <c r="BC142" s="237" t="s">
        <v>1340</v>
      </c>
      <c r="BD142" s="237" t="s">
        <v>792</v>
      </c>
    </row>
    <row r="143" spans="1:56" ht="18" customHeight="1" x14ac:dyDescent="0.15">
      <c r="A143" s="199" t="s">
        <v>824</v>
      </c>
      <c r="B143" s="200">
        <v>1608412.2720103743</v>
      </c>
      <c r="C143" s="200">
        <v>1770395.0549558392</v>
      </c>
      <c r="D143" s="228">
        <v>3.8154658645572876</v>
      </c>
      <c r="E143" s="228">
        <v>2.5575488103866553</v>
      </c>
      <c r="F143" s="201">
        <v>0.53431454532075673</v>
      </c>
      <c r="G143" s="201">
        <v>0.52389790694139982</v>
      </c>
      <c r="H143" s="200">
        <v>2502857.4191784663</v>
      </c>
      <c r="I143" s="200">
        <v>2708591.9614117485</v>
      </c>
      <c r="J143" s="201">
        <v>1.0642300952948682</v>
      </c>
      <c r="K143" s="201">
        <v>1.1004988521037926</v>
      </c>
      <c r="L143" s="201">
        <v>0.73260639475045009</v>
      </c>
      <c r="M143" s="201">
        <v>0.67842874178588619</v>
      </c>
      <c r="N143" s="201">
        <v>0.25478504703039595</v>
      </c>
      <c r="O143" s="201">
        <v>0.28859877703512099</v>
      </c>
      <c r="P143" s="201">
        <v>1.0574838037264671</v>
      </c>
      <c r="Q143" s="201">
        <v>1.0367307940121386</v>
      </c>
      <c r="R143" s="201">
        <v>1.0574910677447509</v>
      </c>
      <c r="S143" s="201">
        <v>1.0367403984005898</v>
      </c>
      <c r="T143" s="202">
        <v>430079.15614047385</v>
      </c>
      <c r="U143" s="202">
        <v>569308.16535819427</v>
      </c>
      <c r="V143" s="202">
        <v>-409216636</v>
      </c>
      <c r="W143" s="202">
        <v>-416813674</v>
      </c>
      <c r="X143" s="202"/>
      <c r="Y143" s="202"/>
      <c r="Z143" s="203">
        <v>29.731881018046369</v>
      </c>
      <c r="AA143" s="203">
        <v>23.940723987555696</v>
      </c>
      <c r="AB143" s="202">
        <v>0</v>
      </c>
      <c r="AC143" s="202">
        <v>0</v>
      </c>
      <c r="AD143" s="202">
        <v>351037.10051871586</v>
      </c>
      <c r="AE143" s="202">
        <v>598830.3827281649</v>
      </c>
      <c r="AF143" s="202">
        <v>53775.156140473853</v>
      </c>
      <c r="AG143" s="202">
        <v>59285.94574512828</v>
      </c>
      <c r="AH143" s="202">
        <v>54663.710605635781</v>
      </c>
      <c r="AI143" s="202">
        <v>61202.958467685407</v>
      </c>
      <c r="AJ143" s="202">
        <v>64723.550574793218</v>
      </c>
      <c r="AK143" s="202">
        <v>304644.10293705313</v>
      </c>
      <c r="AL143" s="229">
        <v>5.7930490941939847E-2</v>
      </c>
      <c r="AM143" s="229">
        <v>6.0643533666283056E-2</v>
      </c>
      <c r="AN143" s="229">
        <v>0.3221902229463563</v>
      </c>
      <c r="AO143" s="229">
        <v>0.28346362862997015</v>
      </c>
      <c r="AP143" s="229">
        <v>0.26091847706952342</v>
      </c>
      <c r="AQ143" s="229">
        <v>0.27490547856290509</v>
      </c>
      <c r="AR143" s="229">
        <v>0</v>
      </c>
      <c r="AS143" s="229">
        <v>0</v>
      </c>
      <c r="AT143" s="229">
        <v>0</v>
      </c>
      <c r="AU143" s="229">
        <v>0</v>
      </c>
      <c r="AV143" s="229">
        <v>0</v>
      </c>
      <c r="AW143" s="229">
        <v>0</v>
      </c>
      <c r="AX143" s="229">
        <v>0</v>
      </c>
      <c r="AY143" s="229">
        <v>0</v>
      </c>
      <c r="AZ143" s="229">
        <v>0</v>
      </c>
      <c r="BA143" s="229">
        <v>0</v>
      </c>
      <c r="BB143" s="236" t="s">
        <v>705</v>
      </c>
      <c r="BC143" s="236" t="s">
        <v>1340</v>
      </c>
      <c r="BD143" s="236" t="s">
        <v>806</v>
      </c>
    </row>
    <row r="144" spans="1:56" ht="18" customHeight="1" x14ac:dyDescent="0.15">
      <c r="A144" s="194" t="s">
        <v>825</v>
      </c>
      <c r="B144" s="195">
        <v>3308652.5875092573</v>
      </c>
      <c r="C144" s="195">
        <v>3542770.1012095781</v>
      </c>
      <c r="D144" s="226">
        <v>4.3793133710709924</v>
      </c>
      <c r="E144" s="226">
        <v>3.1868220913484708</v>
      </c>
      <c r="F144" s="196">
        <v>0.55073292567183363</v>
      </c>
      <c r="G144" s="196">
        <v>0.5627386288232995</v>
      </c>
      <c r="H144" s="195">
        <v>3415001.4223648482</v>
      </c>
      <c r="I144" s="195">
        <v>3951412.7558627501</v>
      </c>
      <c r="J144" s="196">
        <v>0.35651488222914224</v>
      </c>
      <c r="K144" s="196">
        <v>0.30359320855829369</v>
      </c>
      <c r="L144" s="196">
        <v>0.73825429017141231</v>
      </c>
      <c r="M144" s="196">
        <v>0.75548034692560484</v>
      </c>
      <c r="N144" s="196">
        <v>0.26755352339266425</v>
      </c>
      <c r="O144" s="196">
        <v>0.24918371699222205</v>
      </c>
      <c r="P144" s="196">
        <v>1.0213892604565706</v>
      </c>
      <c r="Q144" s="196">
        <v>1.0210988266643639</v>
      </c>
      <c r="R144" s="196">
        <v>1.0238413820034429</v>
      </c>
      <c r="S144" s="196">
        <v>1.0227044265527372</v>
      </c>
      <c r="T144" s="197">
        <v>866025.62009380397</v>
      </c>
      <c r="U144" s="197">
        <v>866276.91607010621</v>
      </c>
      <c r="V144" s="197">
        <v>111290361</v>
      </c>
      <c r="W144" s="197">
        <v>136979960</v>
      </c>
      <c r="X144" s="197"/>
      <c r="Y144" s="197"/>
      <c r="Z144" s="198">
        <v>11.728209089253109</v>
      </c>
      <c r="AA144" s="198">
        <v>10.260856454514315</v>
      </c>
      <c r="AB144" s="197">
        <v>0</v>
      </c>
      <c r="AC144" s="197">
        <v>0</v>
      </c>
      <c r="AD144" s="197">
        <v>684961.44013823755</v>
      </c>
      <c r="AE144" s="197">
        <v>1045796.7259935818</v>
      </c>
      <c r="AF144" s="197">
        <v>152981.61268822514</v>
      </c>
      <c r="AG144" s="197">
        <v>152963.69118736117</v>
      </c>
      <c r="AH144" s="197">
        <v>78439.068131325606</v>
      </c>
      <c r="AI144" s="197">
        <v>92112.387064922252</v>
      </c>
      <c r="AJ144" s="197">
        <v>121558.82868427549</v>
      </c>
      <c r="AK144" s="197">
        <v>439956.53863243642</v>
      </c>
      <c r="AL144" s="227">
        <v>4.38155021819032E-2</v>
      </c>
      <c r="AM144" s="227">
        <v>2.9627906921761725E-2</v>
      </c>
      <c r="AN144" s="227">
        <v>0</v>
      </c>
      <c r="AO144" s="227">
        <v>0</v>
      </c>
      <c r="AP144" s="227">
        <v>0.12077355525223615</v>
      </c>
      <c r="AQ144" s="227">
        <v>0.18323957027043097</v>
      </c>
      <c r="AR144" s="227">
        <v>0</v>
      </c>
      <c r="AS144" s="227">
        <v>0</v>
      </c>
      <c r="AT144" s="227">
        <v>0</v>
      </c>
      <c r="AU144" s="227">
        <v>0</v>
      </c>
      <c r="AV144" s="227">
        <v>0</v>
      </c>
      <c r="AW144" s="227">
        <v>0</v>
      </c>
      <c r="AX144" s="227">
        <v>0</v>
      </c>
      <c r="AY144" s="227">
        <v>0</v>
      </c>
      <c r="AZ144" s="227">
        <v>0</v>
      </c>
      <c r="BA144" s="227">
        <v>0</v>
      </c>
      <c r="BB144" s="237" t="s">
        <v>704</v>
      </c>
      <c r="BC144" s="237" t="s">
        <v>1340</v>
      </c>
      <c r="BD144" s="237" t="s">
        <v>792</v>
      </c>
    </row>
    <row r="145" spans="1:56" ht="18" customHeight="1" x14ac:dyDescent="0.15">
      <c r="A145" s="199" t="s">
        <v>826</v>
      </c>
      <c r="B145" s="200">
        <v>3300250.077242319</v>
      </c>
      <c r="C145" s="200">
        <v>4081897.7901387513</v>
      </c>
      <c r="D145" s="228">
        <v>4.6955734951122574</v>
      </c>
      <c r="E145" s="228">
        <v>3.7325717841640387</v>
      </c>
      <c r="F145" s="201">
        <v>0.6590492057874997</v>
      </c>
      <c r="G145" s="201">
        <v>0.6190875744138481</v>
      </c>
      <c r="H145" s="200">
        <v>6674961.2855550051</v>
      </c>
      <c r="I145" s="200">
        <v>7653528.7985009914</v>
      </c>
      <c r="J145" s="201">
        <v>0.26383496534455159</v>
      </c>
      <c r="K145" s="201">
        <v>0.36658149613785002</v>
      </c>
      <c r="L145" s="201">
        <v>0.74830629783921909</v>
      </c>
      <c r="M145" s="201">
        <v>0.63613423821871018</v>
      </c>
      <c r="N145" s="201">
        <v>0.22572024394701098</v>
      </c>
      <c r="O145" s="201">
        <v>0.2663397714425832</v>
      </c>
      <c r="P145" s="201">
        <v>1.0384923857784578</v>
      </c>
      <c r="Q145" s="201">
        <v>1.031879023812859</v>
      </c>
      <c r="R145" s="201">
        <v>1.149281518642552</v>
      </c>
      <c r="S145" s="201">
        <v>1.104915939582958</v>
      </c>
      <c r="T145" s="202">
        <v>830652.15999752225</v>
      </c>
      <c r="U145" s="202">
        <v>1485262.8489222003</v>
      </c>
      <c r="V145" s="202">
        <v>879276126</v>
      </c>
      <c r="W145" s="202">
        <v>1157875696</v>
      </c>
      <c r="X145" s="202"/>
      <c r="Y145" s="202"/>
      <c r="Z145" s="203">
        <v>10.350590713698141</v>
      </c>
      <c r="AA145" s="203">
        <v>12.463604169924658</v>
      </c>
      <c r="AB145" s="202">
        <v>0</v>
      </c>
      <c r="AC145" s="202">
        <v>0</v>
      </c>
      <c r="AD145" s="202">
        <v>575835.06107532221</v>
      </c>
      <c r="AE145" s="202">
        <v>872242.37636273529</v>
      </c>
      <c r="AF145" s="202">
        <v>124654.81652626363</v>
      </c>
      <c r="AG145" s="202">
        <v>192298.95911793856</v>
      </c>
      <c r="AH145" s="202">
        <v>113399.42771308226</v>
      </c>
      <c r="AI145" s="202">
        <v>136163.09148909812</v>
      </c>
      <c r="AJ145" s="202">
        <v>100824.64971506441</v>
      </c>
      <c r="AK145" s="202">
        <v>398789.92127106048</v>
      </c>
      <c r="AL145" s="229">
        <v>6.1955024401925643E-2</v>
      </c>
      <c r="AM145" s="229">
        <v>0.1181527160690156</v>
      </c>
      <c r="AN145" s="229">
        <v>0</v>
      </c>
      <c r="AO145" s="229">
        <v>0.108358798374226</v>
      </c>
      <c r="AP145" s="229">
        <v>0.14044068897615777</v>
      </c>
      <c r="AQ145" s="229">
        <v>0.20550655095234144</v>
      </c>
      <c r="AR145" s="229">
        <v>0</v>
      </c>
      <c r="AS145" s="229">
        <v>0</v>
      </c>
      <c r="AT145" s="229">
        <v>0</v>
      </c>
      <c r="AU145" s="229">
        <v>0</v>
      </c>
      <c r="AV145" s="229">
        <v>0</v>
      </c>
      <c r="AW145" s="229">
        <v>0</v>
      </c>
      <c r="AX145" s="229">
        <v>0</v>
      </c>
      <c r="AY145" s="229">
        <v>0</v>
      </c>
      <c r="AZ145" s="229">
        <v>0</v>
      </c>
      <c r="BA145" s="229">
        <v>0</v>
      </c>
      <c r="BB145" s="236" t="s">
        <v>705</v>
      </c>
      <c r="BC145" s="236" t="s">
        <v>1340</v>
      </c>
      <c r="BD145" s="236" t="s">
        <v>801</v>
      </c>
    </row>
    <row r="146" spans="1:56" ht="18" customHeight="1" x14ac:dyDescent="0.15">
      <c r="A146" s="194" t="s">
        <v>827</v>
      </c>
      <c r="B146" s="195">
        <v>5571762.9724246487</v>
      </c>
      <c r="C146" s="195">
        <v>7098686.9021162484</v>
      </c>
      <c r="D146" s="226">
        <v>6.5086345042190041</v>
      </c>
      <c r="E146" s="226">
        <v>4.3863680058708328</v>
      </c>
      <c r="F146" s="196">
        <v>0.54170654934477569</v>
      </c>
      <c r="G146" s="196">
        <v>0.51751497641587663</v>
      </c>
      <c r="H146" s="195">
        <v>9330956.0644785166</v>
      </c>
      <c r="I146" s="195">
        <v>11629939.855885267</v>
      </c>
      <c r="J146" s="196">
        <v>0.47238595933208488</v>
      </c>
      <c r="K146" s="196">
        <v>0.61739298933234177</v>
      </c>
      <c r="L146" s="196">
        <v>0.84241568365064856</v>
      </c>
      <c r="M146" s="196">
        <v>0.7361810488857522</v>
      </c>
      <c r="N146" s="196">
        <v>0.15037252849890093</v>
      </c>
      <c r="O146" s="196">
        <v>0.2383615229769544</v>
      </c>
      <c r="P146" s="196">
        <v>1.0871997819172619</v>
      </c>
      <c r="Q146" s="196">
        <v>1.1344382551486727</v>
      </c>
      <c r="R146" s="196">
        <v>1.1011761333007544</v>
      </c>
      <c r="S146" s="196">
        <v>1.1125447198593361</v>
      </c>
      <c r="T146" s="197">
        <v>878022.45887016843</v>
      </c>
      <c r="U146" s="197">
        <v>1872768.1328047572</v>
      </c>
      <c r="V146" s="197">
        <v>-29674280</v>
      </c>
      <c r="W146" s="197">
        <v>-167831942</v>
      </c>
      <c r="X146" s="197"/>
      <c r="Y146" s="197"/>
      <c r="Z146" s="198">
        <v>6.0605803409230576</v>
      </c>
      <c r="AA146" s="198">
        <v>11.05869106229059</v>
      </c>
      <c r="AB146" s="197">
        <v>0</v>
      </c>
      <c r="AC146" s="197">
        <v>0</v>
      </c>
      <c r="AD146" s="197">
        <v>730123.12464291963</v>
      </c>
      <c r="AE146" s="197">
        <v>1142941.650148662</v>
      </c>
      <c r="AF146" s="197">
        <v>136822.9726578441</v>
      </c>
      <c r="AG146" s="197">
        <v>374591.66175013123</v>
      </c>
      <c r="AH146" s="197">
        <v>188801.99265434619</v>
      </c>
      <c r="AI146" s="197">
        <v>253945.79210633712</v>
      </c>
      <c r="AJ146" s="197">
        <v>77947.653005305197</v>
      </c>
      <c r="AK146" s="197">
        <v>351871.32723138813</v>
      </c>
      <c r="AL146" s="227">
        <v>4.1959758583526394E-2</v>
      </c>
      <c r="AM146" s="227">
        <v>0.22715724309552227</v>
      </c>
      <c r="AN146" s="227">
        <v>0</v>
      </c>
      <c r="AO146" s="227">
        <v>2.4095292553821886E-3</v>
      </c>
      <c r="AP146" s="227">
        <v>0.15747078456138813</v>
      </c>
      <c r="AQ146" s="227">
        <v>0.19583649865779848</v>
      </c>
      <c r="AR146" s="227">
        <v>0</v>
      </c>
      <c r="AS146" s="227">
        <v>0</v>
      </c>
      <c r="AT146" s="227">
        <v>0</v>
      </c>
      <c r="AU146" s="227">
        <v>0</v>
      </c>
      <c r="AV146" s="227">
        <v>0</v>
      </c>
      <c r="AW146" s="227">
        <v>0</v>
      </c>
      <c r="AX146" s="227">
        <v>0</v>
      </c>
      <c r="AY146" s="227">
        <v>0</v>
      </c>
      <c r="AZ146" s="227">
        <v>0</v>
      </c>
      <c r="BA146" s="227">
        <v>0</v>
      </c>
      <c r="BB146" s="237" t="s">
        <v>705</v>
      </c>
      <c r="BC146" s="237" t="s">
        <v>1340</v>
      </c>
      <c r="BD146" s="237" t="s">
        <v>801</v>
      </c>
    </row>
    <row r="147" spans="1:56" ht="18" customHeight="1" x14ac:dyDescent="0.15">
      <c r="A147" s="199" t="s">
        <v>828</v>
      </c>
      <c r="B147" s="200">
        <v>4920118.4129599119</v>
      </c>
      <c r="C147" s="200">
        <v>6445738.3304045396</v>
      </c>
      <c r="D147" s="228">
        <v>5.4739300514940252</v>
      </c>
      <c r="E147" s="228">
        <v>4.5608734031718949</v>
      </c>
      <c r="F147" s="201">
        <v>0.60802366799504748</v>
      </c>
      <c r="G147" s="201">
        <v>0.56681876943730214</v>
      </c>
      <c r="H147" s="200">
        <v>8811624.4946000371</v>
      </c>
      <c r="I147" s="200">
        <v>11254720.527548965</v>
      </c>
      <c r="J147" s="201">
        <v>0.10650509690253984</v>
      </c>
      <c r="K147" s="201">
        <v>0.12276715608614051</v>
      </c>
      <c r="L147" s="201">
        <v>0.78576869074482014</v>
      </c>
      <c r="M147" s="201">
        <v>0.76677835525088589</v>
      </c>
      <c r="N147" s="201">
        <v>0.19130474631820449</v>
      </c>
      <c r="O147" s="201">
        <v>0.20691401289270706</v>
      </c>
      <c r="P147" s="201">
        <v>1.1602034628521853</v>
      </c>
      <c r="Q147" s="201">
        <v>1.0992488438715611</v>
      </c>
      <c r="R147" s="201">
        <v>1.1629336713132397</v>
      </c>
      <c r="S147" s="201">
        <v>1.1008700226196788</v>
      </c>
      <c r="T147" s="202">
        <v>1054043.4092989201</v>
      </c>
      <c r="U147" s="202">
        <v>1503285.6950393557</v>
      </c>
      <c r="V147" s="202">
        <v>272049903</v>
      </c>
      <c r="W147" s="202">
        <v>575784771</v>
      </c>
      <c r="X147" s="202"/>
      <c r="Y147" s="202"/>
      <c r="Z147" s="203">
        <v>11.931026132474218</v>
      </c>
      <c r="AA147" s="203">
        <v>9.7928945329207284</v>
      </c>
      <c r="AB147" s="202">
        <v>0</v>
      </c>
      <c r="AC147" s="202">
        <v>0</v>
      </c>
      <c r="AD147" s="202">
        <v>843006.27841845143</v>
      </c>
      <c r="AE147" s="202">
        <v>1244871.8006589785</v>
      </c>
      <c r="AF147" s="202">
        <v>171716.33113673807</v>
      </c>
      <c r="AG147" s="202">
        <v>268509.74391360057</v>
      </c>
      <c r="AH147" s="202">
        <v>181258.88449569835</v>
      </c>
      <c r="AI147" s="202">
        <v>235750.6701446092</v>
      </c>
      <c r="AJ147" s="202">
        <v>110015.35749588138</v>
      </c>
      <c r="AK147" s="202">
        <v>392408.53212520597</v>
      </c>
      <c r="AL147" s="229">
        <v>3.3668323500290524E-2</v>
      </c>
      <c r="AM147" s="229">
        <v>9.7585833308114794E-2</v>
      </c>
      <c r="AN147" s="229">
        <v>0</v>
      </c>
      <c r="AO147" s="229">
        <v>0</v>
      </c>
      <c r="AP147" s="229">
        <v>0.1311918749588889</v>
      </c>
      <c r="AQ147" s="229">
        <v>0.16628883867505495</v>
      </c>
      <c r="AR147" s="229">
        <v>0</v>
      </c>
      <c r="AS147" s="229">
        <v>0</v>
      </c>
      <c r="AT147" s="229">
        <v>0</v>
      </c>
      <c r="AU147" s="229">
        <v>0</v>
      </c>
      <c r="AV147" s="229">
        <v>0</v>
      </c>
      <c r="AW147" s="229">
        <v>0</v>
      </c>
      <c r="AX147" s="229">
        <v>0</v>
      </c>
      <c r="AY147" s="229">
        <v>0</v>
      </c>
      <c r="AZ147" s="229">
        <v>0</v>
      </c>
      <c r="BA147" s="229">
        <v>0</v>
      </c>
      <c r="BB147" s="236" t="s">
        <v>704</v>
      </c>
      <c r="BC147" s="236" t="s">
        <v>1340</v>
      </c>
      <c r="BD147" s="236" t="s">
        <v>796</v>
      </c>
    </row>
    <row r="148" spans="1:56" ht="18" customHeight="1" x14ac:dyDescent="0.15">
      <c r="A148" s="194" t="s">
        <v>829</v>
      </c>
      <c r="B148" s="195">
        <v>2833415.6409805152</v>
      </c>
      <c r="C148" s="195">
        <v>3980328.8394720308</v>
      </c>
      <c r="D148" s="226">
        <v>4.2381451991531156</v>
      </c>
      <c r="E148" s="226">
        <v>4.1535453156058297</v>
      </c>
      <c r="F148" s="196">
        <v>0.66042845175054443</v>
      </c>
      <c r="G148" s="196">
        <v>0.59705397181359099</v>
      </c>
      <c r="H148" s="195">
        <v>5558431.5748585798</v>
      </c>
      <c r="I148" s="195">
        <v>7174863.2714016344</v>
      </c>
      <c r="J148" s="196">
        <v>0.18443897057545294</v>
      </c>
      <c r="K148" s="196">
        <v>0.17850562644451726</v>
      </c>
      <c r="L148" s="196">
        <v>0.67788846271562186</v>
      </c>
      <c r="M148" s="196">
        <v>0.56914215669130541</v>
      </c>
      <c r="N148" s="196">
        <v>0.30921719004895643</v>
      </c>
      <c r="O148" s="196">
        <v>0.40240433883030541</v>
      </c>
      <c r="P148" s="196">
        <v>1.0831600481223773</v>
      </c>
      <c r="Q148" s="196">
        <v>1.052040658176097</v>
      </c>
      <c r="R148" s="196">
        <v>1.0767521507847484</v>
      </c>
      <c r="S148" s="196">
        <v>1.0439669168643757</v>
      </c>
      <c r="T148" s="197">
        <v>912675.86788183532</v>
      </c>
      <c r="U148" s="197">
        <v>1714955.8994343181</v>
      </c>
      <c r="V148" s="197">
        <v>358566387</v>
      </c>
      <c r="W148" s="197">
        <v>784241448</v>
      </c>
      <c r="X148" s="197"/>
      <c r="Y148" s="197"/>
      <c r="Z148" s="198">
        <v>12.363469058162066</v>
      </c>
      <c r="AA148" s="198">
        <v>13.121670479826724</v>
      </c>
      <c r="AB148" s="197">
        <v>0</v>
      </c>
      <c r="AC148" s="197">
        <v>0</v>
      </c>
      <c r="AD148" s="197">
        <v>616851.68158390955</v>
      </c>
      <c r="AE148" s="197">
        <v>848154.23343808926</v>
      </c>
      <c r="AF148" s="197">
        <v>121002.77712130737</v>
      </c>
      <c r="AG148" s="197">
        <v>133890.44160905093</v>
      </c>
      <c r="AH148" s="197">
        <v>109841.84412319298</v>
      </c>
      <c r="AI148" s="197">
        <v>149132.9013199246</v>
      </c>
      <c r="AJ148" s="197">
        <v>122380.59371464489</v>
      </c>
      <c r="AK148" s="197">
        <v>382558.80150848522</v>
      </c>
      <c r="AL148" s="227">
        <v>3.4579462037188577E-2</v>
      </c>
      <c r="AM148" s="227">
        <v>6.9842121584610006E-2</v>
      </c>
      <c r="AN148" s="227">
        <v>0</v>
      </c>
      <c r="AO148" s="227">
        <v>0</v>
      </c>
      <c r="AP148" s="227">
        <v>0.19912496939447794</v>
      </c>
      <c r="AQ148" s="227">
        <v>0.25220579595420595</v>
      </c>
      <c r="AR148" s="227">
        <v>0</v>
      </c>
      <c r="AS148" s="227">
        <v>0</v>
      </c>
      <c r="AT148" s="227">
        <v>0</v>
      </c>
      <c r="AU148" s="227">
        <v>0</v>
      </c>
      <c r="AV148" s="227">
        <v>0</v>
      </c>
      <c r="AW148" s="227">
        <v>0</v>
      </c>
      <c r="AX148" s="227">
        <v>0</v>
      </c>
      <c r="AY148" s="227">
        <v>0</v>
      </c>
      <c r="AZ148" s="227">
        <v>0</v>
      </c>
      <c r="BA148" s="227">
        <v>0</v>
      </c>
      <c r="BB148" s="237" t="s">
        <v>704</v>
      </c>
      <c r="BC148" s="237" t="s">
        <v>1340</v>
      </c>
      <c r="BD148" s="237" t="s">
        <v>797</v>
      </c>
    </row>
    <row r="149" spans="1:56" ht="18" customHeight="1" x14ac:dyDescent="0.15">
      <c r="A149" s="199" t="s">
        <v>830</v>
      </c>
      <c r="B149" s="200">
        <v>12956455.159304852</v>
      </c>
      <c r="C149" s="200">
        <v>13579857.187183201</v>
      </c>
      <c r="D149" s="228">
        <v>6.4572200743683128</v>
      </c>
      <c r="E149" s="228">
        <v>5.4989397024791984</v>
      </c>
      <c r="F149" s="201">
        <v>0.5177742315995757</v>
      </c>
      <c r="G149" s="201">
        <v>0.52421140631621665</v>
      </c>
      <c r="H149" s="200">
        <v>22877018.516292542</v>
      </c>
      <c r="I149" s="200">
        <v>24154086.918899346</v>
      </c>
      <c r="J149" s="201">
        <v>0.64166125916072181</v>
      </c>
      <c r="K149" s="201">
        <v>0.63639688065372657</v>
      </c>
      <c r="L149" s="201">
        <v>0.83532041867030116</v>
      </c>
      <c r="M149" s="201">
        <v>0.81603614863732377</v>
      </c>
      <c r="N149" s="201">
        <v>0.16347386796481395</v>
      </c>
      <c r="O149" s="201">
        <v>0.17955685628300669</v>
      </c>
      <c r="P149" s="201">
        <v>1.3326399169188448</v>
      </c>
      <c r="Q149" s="201">
        <v>1.2846394321458898</v>
      </c>
      <c r="R149" s="201">
        <v>1.3326399169188448</v>
      </c>
      <c r="S149" s="201">
        <v>1.2846394321458898</v>
      </c>
      <c r="T149" s="202">
        <v>2133663.6111513395</v>
      </c>
      <c r="U149" s="202">
        <v>2498202.8291093409</v>
      </c>
      <c r="V149" s="202">
        <v>-1120650337</v>
      </c>
      <c r="W149" s="202">
        <v>-1044023244</v>
      </c>
      <c r="X149" s="202"/>
      <c r="Y149" s="202"/>
      <c r="Z149" s="203">
        <v>8.1815330629565111</v>
      </c>
      <c r="AA149" s="203">
        <v>8.098329722256711</v>
      </c>
      <c r="AB149" s="202">
        <v>0</v>
      </c>
      <c r="AC149" s="202">
        <v>0</v>
      </c>
      <c r="AD149" s="202">
        <v>1675193.538377987</v>
      </c>
      <c r="AE149" s="202">
        <v>1901733.3301955103</v>
      </c>
      <c r="AF149" s="202">
        <v>283928.75706010137</v>
      </c>
      <c r="AG149" s="202">
        <v>473591.43157132517</v>
      </c>
      <c r="AH149" s="202">
        <v>414712.95257060102</v>
      </c>
      <c r="AI149" s="202">
        <v>444624.29797248379</v>
      </c>
      <c r="AJ149" s="202">
        <v>191478.58580738597</v>
      </c>
      <c r="AK149" s="202">
        <v>439396.74656046345</v>
      </c>
      <c r="AL149" s="229">
        <v>6.4121583651982658E-2</v>
      </c>
      <c r="AM149" s="229">
        <v>0.15156163974461992</v>
      </c>
      <c r="AN149" s="229">
        <v>0</v>
      </c>
      <c r="AO149" s="229">
        <v>0</v>
      </c>
      <c r="AP149" s="229">
        <v>0.19603648771575816</v>
      </c>
      <c r="AQ149" s="229">
        <v>0.20305953872912161</v>
      </c>
      <c r="AR149" s="229">
        <v>0</v>
      </c>
      <c r="AS149" s="229">
        <v>0</v>
      </c>
      <c r="AT149" s="229">
        <v>0</v>
      </c>
      <c r="AU149" s="229">
        <v>0</v>
      </c>
      <c r="AV149" s="229">
        <v>0</v>
      </c>
      <c r="AW149" s="229">
        <v>0</v>
      </c>
      <c r="AX149" s="229">
        <v>0</v>
      </c>
      <c r="AY149" s="229">
        <v>0</v>
      </c>
      <c r="AZ149" s="229">
        <v>0</v>
      </c>
      <c r="BA149" s="229">
        <v>0</v>
      </c>
      <c r="BB149" s="236" t="s">
        <v>704</v>
      </c>
      <c r="BC149" s="236" t="s">
        <v>1340</v>
      </c>
      <c r="BD149" s="236" t="s">
        <v>794</v>
      </c>
    </row>
    <row r="150" spans="1:56" ht="18" customHeight="1" x14ac:dyDescent="0.15">
      <c r="A150" s="194" t="s">
        <v>831</v>
      </c>
      <c r="B150" s="195">
        <v>4862319.1645291317</v>
      </c>
      <c r="C150" s="195">
        <v>6099944.8515939908</v>
      </c>
      <c r="D150" s="226">
        <v>4.7851586996777868</v>
      </c>
      <c r="E150" s="226">
        <v>3.1466375582088038</v>
      </c>
      <c r="F150" s="196">
        <v>0.62822457869937853</v>
      </c>
      <c r="G150" s="196">
        <v>0.60333301131477801</v>
      </c>
      <c r="H150" s="195">
        <v>7781374.4961524373</v>
      </c>
      <c r="I150" s="195">
        <v>9985336.2037376333</v>
      </c>
      <c r="J150" s="196">
        <v>0.27003037880510034</v>
      </c>
      <c r="K150" s="196">
        <v>0.23088650629344729</v>
      </c>
      <c r="L150" s="196">
        <v>0.79071243487489784</v>
      </c>
      <c r="M150" s="196">
        <v>0.78102160424772427</v>
      </c>
      <c r="N150" s="196">
        <v>0.21987308376414247</v>
      </c>
      <c r="O150" s="196">
        <v>0.23123193173081261</v>
      </c>
      <c r="P150" s="196">
        <v>0.99694006163112858</v>
      </c>
      <c r="Q150" s="196">
        <v>1.0079829124559634</v>
      </c>
      <c r="R150" s="196">
        <v>1.0094625968227127</v>
      </c>
      <c r="S150" s="196">
        <v>1.0144925611474271</v>
      </c>
      <c r="T150" s="197">
        <v>1017622.9388054232</v>
      </c>
      <c r="U150" s="197">
        <v>1335756.1377794063</v>
      </c>
      <c r="V150" s="197">
        <v>323129000</v>
      </c>
      <c r="W150" s="197">
        <v>473276000</v>
      </c>
      <c r="X150" s="197"/>
      <c r="Y150" s="197"/>
      <c r="Z150" s="198">
        <v>60.521319410089454</v>
      </c>
      <c r="AA150" s="198">
        <v>35.392359443965596</v>
      </c>
      <c r="AB150" s="197">
        <v>0</v>
      </c>
      <c r="AC150" s="197">
        <v>0</v>
      </c>
      <c r="AD150" s="197">
        <v>836476.91462074022</v>
      </c>
      <c r="AE150" s="197">
        <v>1626973.0670575302</v>
      </c>
      <c r="AF150" s="197">
        <v>171646.20740197875</v>
      </c>
      <c r="AG150" s="197">
        <v>310450.71454745327</v>
      </c>
      <c r="AH150" s="197">
        <v>159582.63100036644</v>
      </c>
      <c r="AI150" s="197">
        <v>221603.5177720777</v>
      </c>
      <c r="AJ150" s="197">
        <v>180791.86515207036</v>
      </c>
      <c r="AK150" s="197">
        <v>493694.02711615979</v>
      </c>
      <c r="AL150" s="227">
        <v>0.15619711781218096</v>
      </c>
      <c r="AM150" s="227">
        <v>0.16479696332864566</v>
      </c>
      <c r="AN150" s="227">
        <v>0.88192876609820703</v>
      </c>
      <c r="AO150" s="227">
        <v>0.75727637327221942</v>
      </c>
      <c r="AP150" s="227">
        <v>0.18198848608932322</v>
      </c>
      <c r="AQ150" s="227">
        <v>0.16611477450062953</v>
      </c>
      <c r="AR150" s="227">
        <v>0</v>
      </c>
      <c r="AS150" s="227">
        <v>0</v>
      </c>
      <c r="AT150" s="227">
        <v>0</v>
      </c>
      <c r="AU150" s="227">
        <v>0</v>
      </c>
      <c r="AV150" s="227">
        <v>0</v>
      </c>
      <c r="AW150" s="227">
        <v>0</v>
      </c>
      <c r="AX150" s="227">
        <v>0</v>
      </c>
      <c r="AY150" s="227">
        <v>0</v>
      </c>
      <c r="AZ150" s="227">
        <v>0</v>
      </c>
      <c r="BA150" s="227">
        <v>0</v>
      </c>
      <c r="BB150" s="237" t="s">
        <v>704</v>
      </c>
      <c r="BC150" s="237" t="s">
        <v>1340</v>
      </c>
      <c r="BD150" s="237" t="s">
        <v>795</v>
      </c>
    </row>
    <row r="151" spans="1:56" ht="18" customHeight="1" x14ac:dyDescent="0.15">
      <c r="A151" s="199" t="s">
        <v>832</v>
      </c>
      <c r="B151" s="200">
        <v>10904110.350973029</v>
      </c>
      <c r="C151" s="200">
        <v>12222906.479685901</v>
      </c>
      <c r="D151" s="228">
        <v>6.170158051358011</v>
      </c>
      <c r="E151" s="228">
        <v>5.6532419280290034</v>
      </c>
      <c r="F151" s="201">
        <v>0.55859162075961577</v>
      </c>
      <c r="G151" s="201">
        <v>0.5372194038945024</v>
      </c>
      <c r="H151" s="200">
        <v>17242860.820416525</v>
      </c>
      <c r="I151" s="200">
        <v>19158759.544213042</v>
      </c>
      <c r="J151" s="201">
        <v>1.28305347608349</v>
      </c>
      <c r="K151" s="201">
        <v>1.2651681164765509</v>
      </c>
      <c r="L151" s="201">
        <v>0.76943601135504325</v>
      </c>
      <c r="M151" s="201">
        <v>0.74540760109287774</v>
      </c>
      <c r="N151" s="201">
        <v>0.2212992304541764</v>
      </c>
      <c r="O151" s="201">
        <v>0.24960426746288242</v>
      </c>
      <c r="P151" s="201">
        <v>1.2021277268340684</v>
      </c>
      <c r="Q151" s="201">
        <v>1.1153436343709662</v>
      </c>
      <c r="R151" s="201">
        <v>1.2051737359494377</v>
      </c>
      <c r="S151" s="201">
        <v>1.1179199741335395</v>
      </c>
      <c r="T151" s="202">
        <v>2514095.1751451003</v>
      </c>
      <c r="U151" s="202">
        <v>3111859.0822806419</v>
      </c>
      <c r="V151" s="202">
        <v>-946518133</v>
      </c>
      <c r="W151" s="202">
        <v>-827530751</v>
      </c>
      <c r="X151" s="202"/>
      <c r="Y151" s="202"/>
      <c r="Z151" s="203">
        <v>25.198106385563083</v>
      </c>
      <c r="AA151" s="203">
        <v>13.748093280470561</v>
      </c>
      <c r="AB151" s="202">
        <v>0</v>
      </c>
      <c r="AC151" s="202">
        <v>0</v>
      </c>
      <c r="AD151" s="202">
        <v>1341026.559235234</v>
      </c>
      <c r="AE151" s="202">
        <v>1471036.742232844</v>
      </c>
      <c r="AF151" s="202">
        <v>234278.98327074089</v>
      </c>
      <c r="AG151" s="202">
        <v>256541.3069306931</v>
      </c>
      <c r="AH151" s="202">
        <v>350740.74530556507</v>
      </c>
      <c r="AI151" s="202">
        <v>393120.57596449304</v>
      </c>
      <c r="AJ151" s="202">
        <v>282574.7347217481</v>
      </c>
      <c r="AK151" s="202">
        <v>423577.70706725848</v>
      </c>
      <c r="AL151" s="229">
        <v>7.3986990143005263E-2</v>
      </c>
      <c r="AM151" s="229">
        <v>0.15670324116450193</v>
      </c>
      <c r="AN151" s="229">
        <v>0.11854660806997487</v>
      </c>
      <c r="AO151" s="229">
        <v>0.10726205078383942</v>
      </c>
      <c r="AP151" s="229">
        <v>0.19871070856652753</v>
      </c>
      <c r="AQ151" s="229">
        <v>0.17807236990744502</v>
      </c>
      <c r="AR151" s="229">
        <v>0</v>
      </c>
      <c r="AS151" s="229">
        <v>0</v>
      </c>
      <c r="AT151" s="229">
        <v>0</v>
      </c>
      <c r="AU151" s="229">
        <v>0</v>
      </c>
      <c r="AV151" s="229">
        <v>0</v>
      </c>
      <c r="AW151" s="229">
        <v>0</v>
      </c>
      <c r="AX151" s="229">
        <v>0</v>
      </c>
      <c r="AY151" s="229">
        <v>0</v>
      </c>
      <c r="AZ151" s="229">
        <v>0</v>
      </c>
      <c r="BA151" s="229">
        <v>0</v>
      </c>
      <c r="BB151" s="236" t="s">
        <v>704</v>
      </c>
      <c r="BC151" s="236" t="s">
        <v>1340</v>
      </c>
      <c r="BD151" s="236" t="s">
        <v>794</v>
      </c>
    </row>
    <row r="152" spans="1:56" ht="18" customHeight="1" x14ac:dyDescent="0.15">
      <c r="A152" s="194" t="s">
        <v>833</v>
      </c>
      <c r="B152" s="195">
        <v>5170335.0819051415</v>
      </c>
      <c r="C152" s="195">
        <v>5805139.669390196</v>
      </c>
      <c r="D152" s="226">
        <v>5.7743271969830623</v>
      </c>
      <c r="E152" s="226">
        <v>5.8180018988275934</v>
      </c>
      <c r="F152" s="196">
        <v>0.5062439786157733</v>
      </c>
      <c r="G152" s="196">
        <v>0.50649565013926701</v>
      </c>
      <c r="H152" s="195">
        <v>8787126.3678756468</v>
      </c>
      <c r="I152" s="195">
        <v>10060472.559784776</v>
      </c>
      <c r="J152" s="196">
        <v>0.49457659247315755</v>
      </c>
      <c r="K152" s="196">
        <v>0.54461992693630779</v>
      </c>
      <c r="L152" s="196">
        <v>0.74063814779953208</v>
      </c>
      <c r="M152" s="196">
        <v>0.71319301501091525</v>
      </c>
      <c r="N152" s="196">
        <v>0.24808753208062029</v>
      </c>
      <c r="O152" s="196">
        <v>0.2791739686153154</v>
      </c>
      <c r="P152" s="196">
        <v>1.0444044385636106</v>
      </c>
      <c r="Q152" s="196">
        <v>1.0355150013242493</v>
      </c>
      <c r="R152" s="196">
        <v>1.0429347539760505</v>
      </c>
      <c r="S152" s="196">
        <v>1.0341337981069811</v>
      </c>
      <c r="T152" s="197">
        <v>1340987.683339976</v>
      </c>
      <c r="U152" s="197">
        <v>1664954.6060183342</v>
      </c>
      <c r="V152" s="197">
        <v>234685468</v>
      </c>
      <c r="W152" s="197">
        <v>319410985</v>
      </c>
      <c r="X152" s="197"/>
      <c r="Y152" s="197"/>
      <c r="Z152" s="198">
        <v>7.6041637875307515</v>
      </c>
      <c r="AA152" s="198">
        <v>7.8220914234556931</v>
      </c>
      <c r="AB152" s="197">
        <v>0</v>
      </c>
      <c r="AC152" s="197">
        <v>0</v>
      </c>
      <c r="AD152" s="197">
        <v>761130.86329214834</v>
      </c>
      <c r="AE152" s="197">
        <v>802996.36090075725</v>
      </c>
      <c r="AF152" s="197">
        <v>177898.56516540455</v>
      </c>
      <c r="AG152" s="197">
        <v>182971.901155839</v>
      </c>
      <c r="AH152" s="197">
        <v>190568.85870864888</v>
      </c>
      <c r="AI152" s="197">
        <v>221739.68333997609</v>
      </c>
      <c r="AJ152" s="197">
        <v>197498.2064567557</v>
      </c>
      <c r="AK152" s="197">
        <v>260985.19589477879</v>
      </c>
      <c r="AL152" s="227">
        <v>8.06692073743598E-2</v>
      </c>
      <c r="AM152" s="227">
        <v>0.11510308468340581</v>
      </c>
      <c r="AN152" s="227">
        <v>0</v>
      </c>
      <c r="AO152" s="227">
        <v>0</v>
      </c>
      <c r="AP152" s="227">
        <v>0.19586777461502017</v>
      </c>
      <c r="AQ152" s="227">
        <v>0.19489460800196945</v>
      </c>
      <c r="AR152" s="227">
        <v>0</v>
      </c>
      <c r="AS152" s="227">
        <v>0</v>
      </c>
      <c r="AT152" s="227">
        <v>0</v>
      </c>
      <c r="AU152" s="227">
        <v>0</v>
      </c>
      <c r="AV152" s="227">
        <v>0</v>
      </c>
      <c r="AW152" s="227">
        <v>0</v>
      </c>
      <c r="AX152" s="227">
        <v>0</v>
      </c>
      <c r="AY152" s="227">
        <v>0</v>
      </c>
      <c r="AZ152" s="227">
        <v>0</v>
      </c>
      <c r="BA152" s="227">
        <v>0</v>
      </c>
      <c r="BB152" s="237" t="s">
        <v>704</v>
      </c>
      <c r="BC152" s="237" t="s">
        <v>1340</v>
      </c>
      <c r="BD152" s="237" t="s">
        <v>795</v>
      </c>
    </row>
    <row r="153" spans="1:56" ht="18" customHeight="1" x14ac:dyDescent="0.15">
      <c r="A153" s="199" t="s">
        <v>834</v>
      </c>
      <c r="B153" s="200">
        <v>6228717.5103514688</v>
      </c>
      <c r="C153" s="200">
        <v>7533728.7149735196</v>
      </c>
      <c r="D153" s="228">
        <v>4.3316574906766832</v>
      </c>
      <c r="E153" s="228">
        <v>4.6245258077712128</v>
      </c>
      <c r="F153" s="201">
        <v>0.61990238973252598</v>
      </c>
      <c r="G153" s="201">
        <v>0.58730919422219929</v>
      </c>
      <c r="H153" s="200">
        <v>13216318.040442947</v>
      </c>
      <c r="I153" s="200">
        <v>15269783.708714493</v>
      </c>
      <c r="J153" s="201">
        <v>0.46429295786536451</v>
      </c>
      <c r="K153" s="201">
        <v>0.46228153356640245</v>
      </c>
      <c r="L153" s="201">
        <v>0.76635715864733922</v>
      </c>
      <c r="M153" s="201">
        <v>0.72438960345528924</v>
      </c>
      <c r="N153" s="201">
        <v>0.2501406762963323</v>
      </c>
      <c r="O153" s="201">
        <v>0.29503601973330212</v>
      </c>
      <c r="P153" s="201">
        <v>1.0181260690289324</v>
      </c>
      <c r="Q153" s="201">
        <v>1.0534160863677851</v>
      </c>
      <c r="R153" s="201">
        <v>1.0528599437360417</v>
      </c>
      <c r="S153" s="201">
        <v>1.0866303191903652</v>
      </c>
      <c r="T153" s="202">
        <v>1455295.2571015886</v>
      </c>
      <c r="U153" s="202">
        <v>2076373.9585941262</v>
      </c>
      <c r="V153" s="202">
        <v>-9807379</v>
      </c>
      <c r="W153" s="202">
        <v>-38268275</v>
      </c>
      <c r="X153" s="202"/>
      <c r="Y153" s="202"/>
      <c r="Z153" s="203">
        <v>10.690316759267592</v>
      </c>
      <c r="AA153" s="203">
        <v>15.789409445915867</v>
      </c>
      <c r="AB153" s="202">
        <v>0</v>
      </c>
      <c r="AC153" s="202">
        <v>0</v>
      </c>
      <c r="AD153" s="202">
        <v>1166132.4983148773</v>
      </c>
      <c r="AE153" s="202">
        <v>1287087.6894559462</v>
      </c>
      <c r="AF153" s="202">
        <v>149808.05777563792</v>
      </c>
      <c r="AG153" s="202">
        <v>160810.04236880117</v>
      </c>
      <c r="AH153" s="202">
        <v>308013.4207992297</v>
      </c>
      <c r="AI153" s="202">
        <v>351365.41502166592</v>
      </c>
      <c r="AJ153" s="202">
        <v>272024.38950409245</v>
      </c>
      <c r="AK153" s="202">
        <v>347943.08281174768</v>
      </c>
      <c r="AL153" s="229">
        <v>7.4246111137642345E-2</v>
      </c>
      <c r="AM153" s="229">
        <v>9.8154199957128541E-2</v>
      </c>
      <c r="AN153" s="229">
        <v>0</v>
      </c>
      <c r="AO153" s="229">
        <v>0</v>
      </c>
      <c r="AP153" s="229">
        <v>0.15495668017288294</v>
      </c>
      <c r="AQ153" s="229">
        <v>0.15860897952592912</v>
      </c>
      <c r="AR153" s="229">
        <v>0</v>
      </c>
      <c r="AS153" s="229">
        <v>0</v>
      </c>
      <c r="AT153" s="229">
        <v>0</v>
      </c>
      <c r="AU153" s="229">
        <v>0</v>
      </c>
      <c r="AV153" s="229">
        <v>0</v>
      </c>
      <c r="AW153" s="229">
        <v>0</v>
      </c>
      <c r="AX153" s="229">
        <v>0</v>
      </c>
      <c r="AY153" s="229">
        <v>0</v>
      </c>
      <c r="AZ153" s="229">
        <v>0</v>
      </c>
      <c r="BA153" s="229">
        <v>0</v>
      </c>
      <c r="BB153" s="236" t="s">
        <v>704</v>
      </c>
      <c r="BC153" s="236" t="s">
        <v>1340</v>
      </c>
      <c r="BD153" s="236" t="s">
        <v>792</v>
      </c>
    </row>
    <row r="154" spans="1:56" ht="18" customHeight="1" x14ac:dyDescent="0.15">
      <c r="A154" s="194" t="s">
        <v>835</v>
      </c>
      <c r="B154" s="195">
        <v>2053292.7256041605</v>
      </c>
      <c r="C154" s="195">
        <v>3208705.8010094827</v>
      </c>
      <c r="D154" s="226">
        <v>3.4763627183792551</v>
      </c>
      <c r="E154" s="226">
        <v>3.3481768946685637</v>
      </c>
      <c r="F154" s="196">
        <v>0.56623193732784216</v>
      </c>
      <c r="G154" s="196">
        <v>0.46827438891065892</v>
      </c>
      <c r="H154" s="195">
        <v>3504652.3673906391</v>
      </c>
      <c r="I154" s="195">
        <v>4816893.654787397</v>
      </c>
      <c r="J154" s="196">
        <v>0.48445114287437097</v>
      </c>
      <c r="K154" s="196">
        <v>0.70842839523775081</v>
      </c>
      <c r="L154" s="196">
        <v>0.53696702186601353</v>
      </c>
      <c r="M154" s="196">
        <v>0.35867235295075045</v>
      </c>
      <c r="N154" s="196">
        <v>0.42273723824257198</v>
      </c>
      <c r="O154" s="196">
        <v>0.45906928076737774</v>
      </c>
      <c r="P154" s="196">
        <v>1.0689166524508409</v>
      </c>
      <c r="Q154" s="196">
        <v>1.0918166988657654</v>
      </c>
      <c r="R154" s="196">
        <v>1.0613614683379127</v>
      </c>
      <c r="S154" s="196">
        <v>1.0862080048339906</v>
      </c>
      <c r="T154" s="197">
        <v>950742.24571734469</v>
      </c>
      <c r="U154" s="197">
        <v>2057831.7414346894</v>
      </c>
      <c r="V154" s="197">
        <v>-223507512</v>
      </c>
      <c r="W154" s="197">
        <v>-721468257</v>
      </c>
      <c r="X154" s="197"/>
      <c r="Y154" s="197"/>
      <c r="Z154" s="198">
        <v>51.475832769224063</v>
      </c>
      <c r="AA154" s="198" t="s">
        <v>713</v>
      </c>
      <c r="AB154" s="197">
        <v>0</v>
      </c>
      <c r="AC154" s="197">
        <v>0</v>
      </c>
      <c r="AD154" s="197">
        <v>508260.13207402884</v>
      </c>
      <c r="AE154" s="197">
        <v>802810.46788008569</v>
      </c>
      <c r="AF154" s="197">
        <v>105075.20671459164</v>
      </c>
      <c r="AG154" s="197">
        <v>114154.67069440195</v>
      </c>
      <c r="AH154" s="197">
        <v>75092.005735698986</v>
      </c>
      <c r="AI154" s="197">
        <v>107442.14362190274</v>
      </c>
      <c r="AJ154" s="197">
        <v>155403.79817987152</v>
      </c>
      <c r="AK154" s="197">
        <v>404407.9278066688</v>
      </c>
      <c r="AL154" s="227">
        <v>5.7568591142345867E-2</v>
      </c>
      <c r="AM154" s="227">
        <v>0.10412885841471813</v>
      </c>
      <c r="AN154" s="227">
        <v>0</v>
      </c>
      <c r="AO154" s="227">
        <v>0.17348173054655006</v>
      </c>
      <c r="AP154" s="227">
        <v>0.314826242607747</v>
      </c>
      <c r="AQ154" s="227">
        <v>0.31778610598983353</v>
      </c>
      <c r="AR154" s="227">
        <v>0</v>
      </c>
      <c r="AS154" s="227">
        <v>0</v>
      </c>
      <c r="AT154" s="227">
        <v>0</v>
      </c>
      <c r="AU154" s="227">
        <v>0</v>
      </c>
      <c r="AV154" s="227">
        <v>0</v>
      </c>
      <c r="AW154" s="227">
        <v>0</v>
      </c>
      <c r="AX154" s="227">
        <v>0</v>
      </c>
      <c r="AY154" s="227">
        <v>0</v>
      </c>
      <c r="AZ154" s="227">
        <v>0</v>
      </c>
      <c r="BA154" s="227">
        <v>0</v>
      </c>
      <c r="BB154" s="237" t="s">
        <v>705</v>
      </c>
      <c r="BC154" s="237" t="s">
        <v>1340</v>
      </c>
      <c r="BD154" s="237" t="s">
        <v>800</v>
      </c>
    </row>
    <row r="155" spans="1:56" ht="18" customHeight="1" x14ac:dyDescent="0.15">
      <c r="A155" s="199" t="s">
        <v>836</v>
      </c>
      <c r="B155" s="200">
        <v>9055266.2124582883</v>
      </c>
      <c r="C155" s="200">
        <v>9745643.7563959956</v>
      </c>
      <c r="D155" s="228">
        <v>3.7641512049767241</v>
      </c>
      <c r="E155" s="228">
        <v>3.9236113887922399</v>
      </c>
      <c r="F155" s="201">
        <v>0.69942124752945356</v>
      </c>
      <c r="G155" s="201">
        <v>0.70331799869264999</v>
      </c>
      <c r="H155" s="200">
        <v>20208251.581757512</v>
      </c>
      <c r="I155" s="200">
        <v>22627504.40489433</v>
      </c>
      <c r="J155" s="201">
        <v>0.41702237478315374</v>
      </c>
      <c r="K155" s="201">
        <v>0.38925723246989741</v>
      </c>
      <c r="L155" s="201">
        <v>0.76296831016107491</v>
      </c>
      <c r="M155" s="201">
        <v>0.75938959303679821</v>
      </c>
      <c r="N155" s="201">
        <v>0.28839380112777069</v>
      </c>
      <c r="O155" s="201">
        <v>0.29008797858734264</v>
      </c>
      <c r="P155" s="201">
        <v>1.1032621106680529</v>
      </c>
      <c r="Q155" s="201">
        <v>1.1223094132445364</v>
      </c>
      <c r="R155" s="201">
        <v>1.1032655596375764</v>
      </c>
      <c r="S155" s="201">
        <v>1.1223128350561287</v>
      </c>
      <c r="T155" s="202">
        <v>2146385.0522803115</v>
      </c>
      <c r="U155" s="202">
        <v>2344903.3103448278</v>
      </c>
      <c r="V155" s="202">
        <v>45150576</v>
      </c>
      <c r="W155" s="202">
        <v>61289280</v>
      </c>
      <c r="X155" s="202"/>
      <c r="Y155" s="202"/>
      <c r="Z155" s="203">
        <v>11.7078575120085</v>
      </c>
      <c r="AA155" s="203">
        <v>11.611727077677273</v>
      </c>
      <c r="AB155" s="202">
        <v>0</v>
      </c>
      <c r="AC155" s="202">
        <v>0</v>
      </c>
      <c r="AD155" s="202">
        <v>1897229.1802002224</v>
      </c>
      <c r="AE155" s="202">
        <v>1945301.6774193549</v>
      </c>
      <c r="AF155" s="202">
        <v>406714.74860956625</v>
      </c>
      <c r="AG155" s="202">
        <v>416613.20689655177</v>
      </c>
      <c r="AH155" s="202">
        <v>446423.17797552835</v>
      </c>
      <c r="AI155" s="202">
        <v>497616.50389321474</v>
      </c>
      <c r="AJ155" s="202">
        <v>477702.40378197999</v>
      </c>
      <c r="AK155" s="202">
        <v>536770.66740823141</v>
      </c>
      <c r="AL155" s="229">
        <v>0.10283248271781179</v>
      </c>
      <c r="AM155" s="229">
        <v>0.12602179454685913</v>
      </c>
      <c r="AN155" s="229">
        <v>0.59894683155614448</v>
      </c>
      <c r="AO155" s="229">
        <v>0.57565581682105083</v>
      </c>
      <c r="AP155" s="229">
        <v>0.22512309674305828</v>
      </c>
      <c r="AQ155" s="229">
        <v>0.22462879505024813</v>
      </c>
      <c r="AR155" s="229">
        <v>0</v>
      </c>
      <c r="AS155" s="229">
        <v>0</v>
      </c>
      <c r="AT155" s="229">
        <v>0</v>
      </c>
      <c r="AU155" s="229">
        <v>0</v>
      </c>
      <c r="AV155" s="229">
        <v>0</v>
      </c>
      <c r="AW155" s="229">
        <v>0</v>
      </c>
      <c r="AX155" s="229">
        <v>0</v>
      </c>
      <c r="AY155" s="229">
        <v>0</v>
      </c>
      <c r="AZ155" s="229">
        <v>0</v>
      </c>
      <c r="BA155" s="229">
        <v>0</v>
      </c>
      <c r="BB155" s="236" t="s">
        <v>704</v>
      </c>
      <c r="BC155" s="236" t="s">
        <v>1340</v>
      </c>
      <c r="BD155" s="236" t="s">
        <v>792</v>
      </c>
    </row>
    <row r="156" spans="1:56" ht="18" customHeight="1" x14ac:dyDescent="0.15">
      <c r="A156" s="194" t="s">
        <v>837</v>
      </c>
      <c r="B156" s="195">
        <v>4636013.2565396968</v>
      </c>
      <c r="C156" s="195">
        <v>5675178.5291418079</v>
      </c>
      <c r="D156" s="226">
        <v>3.3678032284456694</v>
      </c>
      <c r="E156" s="226">
        <v>3.6615430627291596</v>
      </c>
      <c r="F156" s="196">
        <v>0.63803357754229872</v>
      </c>
      <c r="G156" s="196">
        <v>0.588829536105409</v>
      </c>
      <c r="H156" s="195">
        <v>7006149.8320330428</v>
      </c>
      <c r="I156" s="195">
        <v>8636540.4924277198</v>
      </c>
      <c r="J156" s="196">
        <v>0.99458033371026489</v>
      </c>
      <c r="K156" s="196">
        <v>0.87462480531529041</v>
      </c>
      <c r="L156" s="196">
        <v>0.57417847467062255</v>
      </c>
      <c r="M156" s="196">
        <v>0.58388834337184159</v>
      </c>
      <c r="N156" s="196">
        <v>0.4172078566470207</v>
      </c>
      <c r="O156" s="196">
        <v>0.40953902902923311</v>
      </c>
      <c r="P156" s="196">
        <v>1.0099689179743083</v>
      </c>
      <c r="Q156" s="196">
        <v>0.98680322991561198</v>
      </c>
      <c r="R156" s="196">
        <v>0.9977301364044695</v>
      </c>
      <c r="S156" s="196">
        <v>0.97509268853968378</v>
      </c>
      <c r="T156" s="197">
        <v>1974114.2363469482</v>
      </c>
      <c r="U156" s="197">
        <v>2361507.9394217529</v>
      </c>
      <c r="V156" s="197">
        <v>-64079548</v>
      </c>
      <c r="W156" s="197">
        <v>67752478</v>
      </c>
      <c r="X156" s="197"/>
      <c r="Y156" s="197"/>
      <c r="Z156" s="198">
        <v>9.253750209958703</v>
      </c>
      <c r="AA156" s="198">
        <v>8.4047574522194832</v>
      </c>
      <c r="AB156" s="197">
        <v>0</v>
      </c>
      <c r="AC156" s="197">
        <v>0</v>
      </c>
      <c r="AD156" s="197">
        <v>1142265.6434144103</v>
      </c>
      <c r="AE156" s="197">
        <v>1166409.0463515376</v>
      </c>
      <c r="AF156" s="197">
        <v>312045.16980266181</v>
      </c>
      <c r="AG156" s="197">
        <v>366923.82652592938</v>
      </c>
      <c r="AH156" s="197">
        <v>168210.92611289583</v>
      </c>
      <c r="AI156" s="197">
        <v>203975.02845341901</v>
      </c>
      <c r="AJ156" s="197">
        <v>221787.23955943098</v>
      </c>
      <c r="AK156" s="197">
        <v>314848.27765029832</v>
      </c>
      <c r="AL156" s="227">
        <v>5.404383900261138E-2</v>
      </c>
      <c r="AM156" s="227">
        <v>0.13184473688907489</v>
      </c>
      <c r="AN156" s="227">
        <v>0</v>
      </c>
      <c r="AO156" s="227">
        <v>0</v>
      </c>
      <c r="AP156" s="227">
        <v>0.17897203735593706</v>
      </c>
      <c r="AQ156" s="227">
        <v>0.17337389297345018</v>
      </c>
      <c r="AR156" s="227">
        <v>0</v>
      </c>
      <c r="AS156" s="227">
        <v>0</v>
      </c>
      <c r="AT156" s="227">
        <v>0</v>
      </c>
      <c r="AU156" s="227">
        <v>0</v>
      </c>
      <c r="AV156" s="227">
        <v>0</v>
      </c>
      <c r="AW156" s="227">
        <v>0</v>
      </c>
      <c r="AX156" s="227">
        <v>0</v>
      </c>
      <c r="AY156" s="227">
        <v>0</v>
      </c>
      <c r="AZ156" s="227">
        <v>0</v>
      </c>
      <c r="BA156" s="227">
        <v>0</v>
      </c>
      <c r="BB156" s="237" t="s">
        <v>704</v>
      </c>
      <c r="BC156" s="237" t="s">
        <v>1340</v>
      </c>
      <c r="BD156" s="237" t="s">
        <v>792</v>
      </c>
    </row>
    <row r="157" spans="1:56" ht="18" customHeight="1" x14ac:dyDescent="0.15">
      <c r="A157" s="199" t="s">
        <v>838</v>
      </c>
      <c r="B157" s="200">
        <v>1021462.4477742366</v>
      </c>
      <c r="C157" s="200">
        <v>2060098.6379150818</v>
      </c>
      <c r="D157" s="228">
        <v>2.2647057682347471</v>
      </c>
      <c r="E157" s="228">
        <v>2.614558192668107</v>
      </c>
      <c r="F157" s="201">
        <v>0.67037956648944153</v>
      </c>
      <c r="G157" s="201">
        <v>0.56686965048645777</v>
      </c>
      <c r="H157" s="200">
        <v>2239688.6036290736</v>
      </c>
      <c r="I157" s="200">
        <v>3786449.8488742677</v>
      </c>
      <c r="J157" s="201">
        <v>0.35236995987627168</v>
      </c>
      <c r="K157" s="201">
        <v>0.25888651148819974</v>
      </c>
      <c r="L157" s="201">
        <v>0.55205611674623156</v>
      </c>
      <c r="M157" s="201">
        <v>0.40465377924258727</v>
      </c>
      <c r="N157" s="201">
        <v>0.38054261164777353</v>
      </c>
      <c r="O157" s="201">
        <v>0.54234738452925391</v>
      </c>
      <c r="P157" s="201">
        <v>1.0289719055199775</v>
      </c>
      <c r="Q157" s="201">
        <v>1.0167527057265091</v>
      </c>
      <c r="R157" s="201">
        <v>1.0285114660056991</v>
      </c>
      <c r="S157" s="201">
        <v>1.0165185148436329</v>
      </c>
      <c r="T157" s="202">
        <v>457557.85545389127</v>
      </c>
      <c r="U157" s="202">
        <v>1226471.9384702374</v>
      </c>
      <c r="V157" s="202">
        <v>353542746</v>
      </c>
      <c r="W157" s="202">
        <v>1101184682</v>
      </c>
      <c r="X157" s="202"/>
      <c r="Y157" s="202"/>
      <c r="Z157" s="203">
        <v>12.639456809138881</v>
      </c>
      <c r="AA157" s="203">
        <v>15.874477271056463</v>
      </c>
      <c r="AB157" s="202">
        <v>0</v>
      </c>
      <c r="AC157" s="202">
        <v>0</v>
      </c>
      <c r="AD157" s="202">
        <v>400925.90675439499</v>
      </c>
      <c r="AE157" s="202">
        <v>667643.70201500983</v>
      </c>
      <c r="AF157" s="202">
        <v>87124.650611699399</v>
      </c>
      <c r="AG157" s="202">
        <v>96760.64809293719</v>
      </c>
      <c r="AH157" s="202">
        <v>49238.757839004837</v>
      </c>
      <c r="AI157" s="202">
        <v>89466.637452451949</v>
      </c>
      <c r="AJ157" s="202">
        <v>89885.360285802395</v>
      </c>
      <c r="AK157" s="202">
        <v>366795.50364963507</v>
      </c>
      <c r="AL157" s="229">
        <v>3.4800047321451283E-2</v>
      </c>
      <c r="AM157" s="229">
        <v>7.832258189691102E-2</v>
      </c>
      <c r="AN157" s="229">
        <v>0.32667927862862617</v>
      </c>
      <c r="AO157" s="229">
        <v>0.27891630635325959</v>
      </c>
      <c r="AP157" s="229">
        <v>0.19842157170286656</v>
      </c>
      <c r="AQ157" s="229">
        <v>0.254861921143273</v>
      </c>
      <c r="AR157" s="229">
        <v>0</v>
      </c>
      <c r="AS157" s="229">
        <v>0</v>
      </c>
      <c r="AT157" s="229">
        <v>0</v>
      </c>
      <c r="AU157" s="229">
        <v>0</v>
      </c>
      <c r="AV157" s="229">
        <v>0</v>
      </c>
      <c r="AW157" s="229">
        <v>0</v>
      </c>
      <c r="AX157" s="229">
        <v>0</v>
      </c>
      <c r="AY157" s="229">
        <v>0</v>
      </c>
      <c r="AZ157" s="229">
        <v>0</v>
      </c>
      <c r="BA157" s="229">
        <v>0</v>
      </c>
      <c r="BB157" s="236" t="s">
        <v>705</v>
      </c>
      <c r="BC157" s="236" t="s">
        <v>1340</v>
      </c>
      <c r="BD157" s="236" t="s">
        <v>803</v>
      </c>
    </row>
    <row r="158" spans="1:56" ht="18" customHeight="1" x14ac:dyDescent="0.15">
      <c r="A158" s="194" t="s">
        <v>839</v>
      </c>
      <c r="B158" s="195">
        <v>3537177.8109086207</v>
      </c>
      <c r="C158" s="195">
        <v>4866245.6948429625</v>
      </c>
      <c r="D158" s="226">
        <v>5.1318923647466717</v>
      </c>
      <c r="E158" s="226">
        <v>4.9001844814970221</v>
      </c>
      <c r="F158" s="196">
        <v>0.57528510945210209</v>
      </c>
      <c r="G158" s="196">
        <v>0.58097305701382851</v>
      </c>
      <c r="H158" s="195">
        <v>6336060.5579682048</v>
      </c>
      <c r="I158" s="195">
        <v>9488054.555512473</v>
      </c>
      <c r="J158" s="196">
        <v>0.29345011950510119</v>
      </c>
      <c r="K158" s="196">
        <v>0.24505612263514129</v>
      </c>
      <c r="L158" s="196">
        <v>0.74830091605387972</v>
      </c>
      <c r="M158" s="196">
        <v>0.78673492877350726</v>
      </c>
      <c r="N158" s="196">
        <v>0.24183501467320451</v>
      </c>
      <c r="O158" s="196">
        <v>0.199292960350304</v>
      </c>
      <c r="P158" s="196">
        <v>1.1440531779346883</v>
      </c>
      <c r="Q158" s="196">
        <v>1.1594830298527889</v>
      </c>
      <c r="R158" s="196">
        <v>1.1425429951856321</v>
      </c>
      <c r="S158" s="196">
        <v>1.1588794900006218</v>
      </c>
      <c r="T158" s="197">
        <v>890304.41476024303</v>
      </c>
      <c r="U158" s="197">
        <v>1037800.2347162983</v>
      </c>
      <c r="V158" s="197">
        <v>287162495</v>
      </c>
      <c r="W158" s="197">
        <v>374714402</v>
      </c>
      <c r="X158" s="197"/>
      <c r="Y158" s="197"/>
      <c r="Z158" s="198">
        <v>10.525606513586389</v>
      </c>
      <c r="AA158" s="198">
        <v>9.7849465361545818</v>
      </c>
      <c r="AB158" s="197">
        <v>0</v>
      </c>
      <c r="AC158" s="197">
        <v>0</v>
      </c>
      <c r="AD158" s="197">
        <v>679415.16970401967</v>
      </c>
      <c r="AE158" s="197">
        <v>959011.61729352467</v>
      </c>
      <c r="AF158" s="197">
        <v>134982.4607729094</v>
      </c>
      <c r="AG158" s="197">
        <v>178021.31252423421</v>
      </c>
      <c r="AH158" s="197">
        <v>147885.87281892207</v>
      </c>
      <c r="AI158" s="197">
        <v>211409.45818792816</v>
      </c>
      <c r="AJ158" s="197">
        <v>173226.46271164535</v>
      </c>
      <c r="AK158" s="197">
        <v>433166.46284089441</v>
      </c>
      <c r="AL158" s="227">
        <v>3.4517174864325074E-2</v>
      </c>
      <c r="AM158" s="227">
        <v>7.9500462231055086E-2</v>
      </c>
      <c r="AN158" s="227">
        <v>0</v>
      </c>
      <c r="AO158" s="227">
        <v>1.0103979479012273E-2</v>
      </c>
      <c r="AP158" s="227">
        <v>0.21293860890490754</v>
      </c>
      <c r="AQ158" s="227">
        <v>0.24598674065467138</v>
      </c>
      <c r="AR158" s="227">
        <v>0</v>
      </c>
      <c r="AS158" s="227">
        <v>0</v>
      </c>
      <c r="AT158" s="227">
        <v>0</v>
      </c>
      <c r="AU158" s="227">
        <v>0</v>
      </c>
      <c r="AV158" s="227">
        <v>0</v>
      </c>
      <c r="AW158" s="227">
        <v>0</v>
      </c>
      <c r="AX158" s="227">
        <v>0</v>
      </c>
      <c r="AY158" s="227">
        <v>0</v>
      </c>
      <c r="AZ158" s="227">
        <v>0</v>
      </c>
      <c r="BA158" s="227">
        <v>0</v>
      </c>
      <c r="BB158" s="237" t="s">
        <v>704</v>
      </c>
      <c r="BC158" s="237" t="s">
        <v>1340</v>
      </c>
      <c r="BD158" s="237" t="s">
        <v>795</v>
      </c>
    </row>
    <row r="159" spans="1:56" ht="18" customHeight="1" x14ac:dyDescent="0.15">
      <c r="A159" s="199" t="s">
        <v>840</v>
      </c>
      <c r="B159" s="200">
        <v>5981200.1653070375</v>
      </c>
      <c r="C159" s="200">
        <v>6677158.4927835045</v>
      </c>
      <c r="D159" s="228">
        <v>8.3273829769498207</v>
      </c>
      <c r="E159" s="228">
        <v>6.259879861951231</v>
      </c>
      <c r="F159" s="201">
        <v>0.5319397039441951</v>
      </c>
      <c r="G159" s="201">
        <v>0.53392642650781663</v>
      </c>
      <c r="H159" s="200">
        <v>11138963.248139847</v>
      </c>
      <c r="I159" s="200">
        <v>12537121.51474675</v>
      </c>
      <c r="J159" s="201">
        <v>0.18411163217126539</v>
      </c>
      <c r="K159" s="201">
        <v>0.18617402937445623</v>
      </c>
      <c r="L159" s="201">
        <v>0.84807770600900467</v>
      </c>
      <c r="M159" s="201">
        <v>0.81016380622929196</v>
      </c>
      <c r="N159" s="201">
        <v>0.14737852570392293</v>
      </c>
      <c r="O159" s="201">
        <v>0.17832892750290272</v>
      </c>
      <c r="P159" s="201">
        <v>1.2817133735800834</v>
      </c>
      <c r="Q159" s="201">
        <v>1.2176592256036931</v>
      </c>
      <c r="R159" s="201">
        <v>1.2793397687137651</v>
      </c>
      <c r="S159" s="201">
        <v>1.2159461702129601</v>
      </c>
      <c r="T159" s="202">
        <v>908677.64993276552</v>
      </c>
      <c r="U159" s="202">
        <v>1267566.3534737786</v>
      </c>
      <c r="V159" s="202">
        <v>383917324</v>
      </c>
      <c r="W159" s="202">
        <v>530111833</v>
      </c>
      <c r="X159" s="202"/>
      <c r="Y159" s="202"/>
      <c r="Z159" s="203">
        <v>12.671052973564393</v>
      </c>
      <c r="AA159" s="203">
        <v>14.29967149791187</v>
      </c>
      <c r="AB159" s="202">
        <v>0</v>
      </c>
      <c r="AC159" s="202">
        <v>0</v>
      </c>
      <c r="AD159" s="202">
        <v>771282.29645898694</v>
      </c>
      <c r="AE159" s="202">
        <v>1015278.5912147019</v>
      </c>
      <c r="AF159" s="202">
        <v>106616.60385477364</v>
      </c>
      <c r="AG159" s="202">
        <v>188027.79085611834</v>
      </c>
      <c r="AH159" s="202">
        <v>236467.83164500227</v>
      </c>
      <c r="AI159" s="202">
        <v>270947.80134468852</v>
      </c>
      <c r="AJ159" s="202">
        <v>177245.79659345586</v>
      </c>
      <c r="AK159" s="202">
        <v>451699.2493052443</v>
      </c>
      <c r="AL159" s="229">
        <v>3.3827606130877548E-2</v>
      </c>
      <c r="AM159" s="229">
        <v>0.11680782124013495</v>
      </c>
      <c r="AN159" s="229">
        <v>0</v>
      </c>
      <c r="AO159" s="229">
        <v>0</v>
      </c>
      <c r="AP159" s="229">
        <v>0.23009474663987908</v>
      </c>
      <c r="AQ159" s="229">
        <v>0.27740071757569018</v>
      </c>
      <c r="AR159" s="229">
        <v>0</v>
      </c>
      <c r="AS159" s="229">
        <v>0</v>
      </c>
      <c r="AT159" s="229">
        <v>0</v>
      </c>
      <c r="AU159" s="229">
        <v>0</v>
      </c>
      <c r="AV159" s="229">
        <v>0</v>
      </c>
      <c r="AW159" s="229">
        <v>0</v>
      </c>
      <c r="AX159" s="229">
        <v>0</v>
      </c>
      <c r="AY159" s="229">
        <v>0</v>
      </c>
      <c r="AZ159" s="229">
        <v>0</v>
      </c>
      <c r="BA159" s="229">
        <v>0</v>
      </c>
      <c r="BB159" s="236" t="s">
        <v>705</v>
      </c>
      <c r="BC159" s="236" t="s">
        <v>1340</v>
      </c>
      <c r="BD159" s="236" t="s">
        <v>798</v>
      </c>
    </row>
    <row r="160" spans="1:56" ht="18" customHeight="1" x14ac:dyDescent="0.15">
      <c r="A160" s="194" t="s">
        <v>841</v>
      </c>
      <c r="B160" s="195">
        <v>5012143.414075749</v>
      </c>
      <c r="C160" s="195">
        <v>5715488.0309496885</v>
      </c>
      <c r="D160" s="226">
        <v>5.6737753578871342</v>
      </c>
      <c r="E160" s="226">
        <v>4.8858137034335867</v>
      </c>
      <c r="F160" s="196">
        <v>0.66412938371575914</v>
      </c>
      <c r="G160" s="196">
        <v>0.6479967021163805</v>
      </c>
      <c r="H160" s="195">
        <v>12333294.122668175</v>
      </c>
      <c r="I160" s="195">
        <v>13584550.863058226</v>
      </c>
      <c r="J160" s="196">
        <v>0.31089006800675734</v>
      </c>
      <c r="K160" s="196">
        <v>0.32401641794860919</v>
      </c>
      <c r="L160" s="196">
        <v>0.79528021090909595</v>
      </c>
      <c r="M160" s="196">
        <v>0.77315159886812124</v>
      </c>
      <c r="N160" s="196">
        <v>0.19155720583696126</v>
      </c>
      <c r="O160" s="196">
        <v>0.20015356583620109</v>
      </c>
      <c r="P160" s="196">
        <v>1.3531386343327167</v>
      </c>
      <c r="Q160" s="196">
        <v>1.2608302225917982</v>
      </c>
      <c r="R160" s="196">
        <v>1.308391714363067</v>
      </c>
      <c r="S160" s="196">
        <v>1.2323677397149582</v>
      </c>
      <c r="T160" s="197">
        <v>1026084.9426229508</v>
      </c>
      <c r="U160" s="197">
        <v>1296549.3215093273</v>
      </c>
      <c r="V160" s="197">
        <v>-306344180</v>
      </c>
      <c r="W160" s="197">
        <v>-177233962</v>
      </c>
      <c r="X160" s="197"/>
      <c r="Y160" s="197"/>
      <c r="Z160" s="198" t="s">
        <v>713</v>
      </c>
      <c r="AA160" s="198" t="s">
        <v>713</v>
      </c>
      <c r="AB160" s="197">
        <v>0</v>
      </c>
      <c r="AC160" s="197">
        <v>0</v>
      </c>
      <c r="AD160" s="197">
        <v>944125.68131712836</v>
      </c>
      <c r="AE160" s="197">
        <v>1195073.8619276427</v>
      </c>
      <c r="AF160" s="197">
        <v>178978.12252685134</v>
      </c>
      <c r="AG160" s="197">
        <v>181901.26879592991</v>
      </c>
      <c r="AH160" s="197">
        <v>245125.09002261166</v>
      </c>
      <c r="AI160" s="197">
        <v>272385.23459581687</v>
      </c>
      <c r="AJ160" s="197">
        <v>250461.57673827023</v>
      </c>
      <c r="AK160" s="197">
        <v>506203.02925381577</v>
      </c>
      <c r="AL160" s="227">
        <v>3.4376227096341257E-2</v>
      </c>
      <c r="AM160" s="227">
        <v>5.1356999668880472E-2</v>
      </c>
      <c r="AN160" s="227">
        <v>1.0934491891390485</v>
      </c>
      <c r="AO160" s="227">
        <v>0.94415357662745925</v>
      </c>
      <c r="AP160" s="227">
        <v>0.31566354792715623</v>
      </c>
      <c r="AQ160" s="227">
        <v>0.31194895929383704</v>
      </c>
      <c r="AR160" s="227">
        <v>0</v>
      </c>
      <c r="AS160" s="227">
        <v>0</v>
      </c>
      <c r="AT160" s="227">
        <v>0</v>
      </c>
      <c r="AU160" s="227">
        <v>0</v>
      </c>
      <c r="AV160" s="227">
        <v>0</v>
      </c>
      <c r="AW160" s="227">
        <v>0</v>
      </c>
      <c r="AX160" s="227">
        <v>0</v>
      </c>
      <c r="AY160" s="227">
        <v>0</v>
      </c>
      <c r="AZ160" s="227">
        <v>0</v>
      </c>
      <c r="BA160" s="227">
        <v>0</v>
      </c>
      <c r="BB160" s="237" t="s">
        <v>704</v>
      </c>
      <c r="BC160" s="237" t="s">
        <v>1340</v>
      </c>
      <c r="BD160" s="237" t="s">
        <v>795</v>
      </c>
    </row>
    <row r="161" spans="1:56" ht="18" customHeight="1" x14ac:dyDescent="0.15">
      <c r="A161" s="199" t="s">
        <v>842</v>
      </c>
      <c r="B161" s="200">
        <v>1115589.5368674698</v>
      </c>
      <c r="C161" s="200">
        <v>1373332.1117108434</v>
      </c>
      <c r="D161" s="228">
        <v>1.9719021964845906</v>
      </c>
      <c r="E161" s="228">
        <v>2.3086859054467719</v>
      </c>
      <c r="F161" s="201">
        <v>0.41130442631148617</v>
      </c>
      <c r="G161" s="201">
        <v>0.41446324338313806</v>
      </c>
      <c r="H161" s="200">
        <v>990422.2101204819</v>
      </c>
      <c r="I161" s="200">
        <v>1269386.0889638555</v>
      </c>
      <c r="J161" s="201">
        <v>1.6281746228947807</v>
      </c>
      <c r="K161" s="201">
        <v>1.2926554977231426</v>
      </c>
      <c r="L161" s="201">
        <v>0.54179205071870695</v>
      </c>
      <c r="M161" s="201">
        <v>0.44415813669961007</v>
      </c>
      <c r="N161" s="201">
        <v>0.5001644893592756</v>
      </c>
      <c r="O161" s="201">
        <v>0.55310216983131011</v>
      </c>
      <c r="P161" s="201">
        <v>0.95402813360009964</v>
      </c>
      <c r="Q161" s="201">
        <v>0.98422004318782208</v>
      </c>
      <c r="R161" s="201">
        <v>0.95747129153466737</v>
      </c>
      <c r="S161" s="201">
        <v>0.98793873581845948</v>
      </c>
      <c r="T161" s="202">
        <v>511171.99392771086</v>
      </c>
      <c r="U161" s="202">
        <v>763355.47990361438</v>
      </c>
      <c r="V161" s="202">
        <v>155687902</v>
      </c>
      <c r="W161" s="202">
        <v>121493972</v>
      </c>
      <c r="X161" s="202"/>
      <c r="Y161" s="202"/>
      <c r="Z161" s="203">
        <v>9.5305383192212094</v>
      </c>
      <c r="AA161" s="203">
        <v>15.365179095611973</v>
      </c>
      <c r="AB161" s="202">
        <v>0</v>
      </c>
      <c r="AC161" s="202">
        <v>0</v>
      </c>
      <c r="AD161" s="202">
        <v>436083.60983132536</v>
      </c>
      <c r="AE161" s="202">
        <v>456659.57137349399</v>
      </c>
      <c r="AF161" s="202">
        <v>108310.38592771084</v>
      </c>
      <c r="AG161" s="202">
        <v>116985.20925301206</v>
      </c>
      <c r="AH161" s="202">
        <v>30010.626409638557</v>
      </c>
      <c r="AI161" s="202">
        <v>40183.392385542174</v>
      </c>
      <c r="AJ161" s="202">
        <v>120394.17310843375</v>
      </c>
      <c r="AK161" s="202">
        <v>122805.04510843374</v>
      </c>
      <c r="AL161" s="229">
        <v>6.1448374136114675E-2</v>
      </c>
      <c r="AM161" s="229">
        <v>8.9956639509351649E-2</v>
      </c>
      <c r="AN161" s="229">
        <v>0</v>
      </c>
      <c r="AO161" s="229">
        <v>1.336026262505758E-2</v>
      </c>
      <c r="AP161" s="229">
        <v>0.24235154709322221</v>
      </c>
      <c r="AQ161" s="229">
        <v>0.23914846941454107</v>
      </c>
      <c r="AR161" s="229">
        <v>0</v>
      </c>
      <c r="AS161" s="229">
        <v>0</v>
      </c>
      <c r="AT161" s="229">
        <v>0</v>
      </c>
      <c r="AU161" s="229">
        <v>0</v>
      </c>
      <c r="AV161" s="229">
        <v>0</v>
      </c>
      <c r="AW161" s="229">
        <v>0</v>
      </c>
      <c r="AX161" s="229">
        <v>0</v>
      </c>
      <c r="AY161" s="229">
        <v>0</v>
      </c>
      <c r="AZ161" s="229">
        <v>0</v>
      </c>
      <c r="BA161" s="229">
        <v>0</v>
      </c>
      <c r="BB161" s="236" t="s">
        <v>705</v>
      </c>
      <c r="BC161" s="236" t="s">
        <v>1340</v>
      </c>
      <c r="BD161" s="236" t="s">
        <v>800</v>
      </c>
    </row>
    <row r="162" spans="1:56" ht="18" customHeight="1" x14ac:dyDescent="0.15">
      <c r="A162" s="194" t="s">
        <v>843</v>
      </c>
      <c r="B162" s="195">
        <v>8754656.5589084234</v>
      </c>
      <c r="C162" s="195">
        <v>9028432.2613487281</v>
      </c>
      <c r="D162" s="226">
        <v>8.1315834070880069</v>
      </c>
      <c r="E162" s="226">
        <v>5.3245451229135252</v>
      </c>
      <c r="F162" s="196">
        <v>0.58547674752680889</v>
      </c>
      <c r="G162" s="196">
        <v>0.57997212975420376</v>
      </c>
      <c r="H162" s="195">
        <v>18644607.797953293</v>
      </c>
      <c r="I162" s="195">
        <v>18936537.564156387</v>
      </c>
      <c r="J162" s="196">
        <v>0.25084898099923131</v>
      </c>
      <c r="K162" s="196">
        <v>0.68550628253163437</v>
      </c>
      <c r="L162" s="196">
        <v>0.85579999251448191</v>
      </c>
      <c r="M162" s="196">
        <v>0.81297460496701479</v>
      </c>
      <c r="N162" s="196">
        <v>0.13398897314495586</v>
      </c>
      <c r="O162" s="196">
        <v>0.18082159087626201</v>
      </c>
      <c r="P162" s="196">
        <v>1.9791713342407142</v>
      </c>
      <c r="Q162" s="196">
        <v>1.4443582027632584</v>
      </c>
      <c r="R162" s="196">
        <v>1.9773987575940339</v>
      </c>
      <c r="S162" s="196">
        <v>1.443387568359465</v>
      </c>
      <c r="T162" s="197">
        <v>1262421.5413277354</v>
      </c>
      <c r="U162" s="197">
        <v>1688546.1102072946</v>
      </c>
      <c r="V162" s="197">
        <v>-20103655</v>
      </c>
      <c r="W162" s="197">
        <v>-252304966</v>
      </c>
      <c r="X162" s="197"/>
      <c r="Y162" s="197"/>
      <c r="Z162" s="198" t="s">
        <v>713</v>
      </c>
      <c r="AA162" s="198" t="s">
        <v>713</v>
      </c>
      <c r="AB162" s="197">
        <v>0</v>
      </c>
      <c r="AC162" s="197">
        <v>0</v>
      </c>
      <c r="AD162" s="197">
        <v>1080043.0157438992</v>
      </c>
      <c r="AE162" s="197">
        <v>1439401.3825767515</v>
      </c>
      <c r="AF162" s="197">
        <v>166584.83468905799</v>
      </c>
      <c r="AG162" s="197">
        <v>180500.78562057205</v>
      </c>
      <c r="AH162" s="197">
        <v>370294.81448438729</v>
      </c>
      <c r="AI162" s="197">
        <v>372647.2387824718</v>
      </c>
      <c r="AJ162" s="197">
        <v>202291.79349252163</v>
      </c>
      <c r="AK162" s="197">
        <v>531776.09708737873</v>
      </c>
      <c r="AL162" s="227">
        <v>0.11248162674913185</v>
      </c>
      <c r="AM162" s="227">
        <v>0.11094801320307966</v>
      </c>
      <c r="AN162" s="227">
        <v>0</v>
      </c>
      <c r="AO162" s="227">
        <v>8.4652961904900612E-2</v>
      </c>
      <c r="AP162" s="227">
        <v>0.30493051261556531</v>
      </c>
      <c r="AQ162" s="227">
        <v>0.31756249717113344</v>
      </c>
      <c r="AR162" s="227">
        <v>0</v>
      </c>
      <c r="AS162" s="227">
        <v>0</v>
      </c>
      <c r="AT162" s="227">
        <v>0</v>
      </c>
      <c r="AU162" s="227">
        <v>0</v>
      </c>
      <c r="AV162" s="227">
        <v>0</v>
      </c>
      <c r="AW162" s="227">
        <v>0</v>
      </c>
      <c r="AX162" s="227">
        <v>0</v>
      </c>
      <c r="AY162" s="227">
        <v>0</v>
      </c>
      <c r="AZ162" s="227">
        <v>0</v>
      </c>
      <c r="BA162" s="227">
        <v>0</v>
      </c>
      <c r="BB162" s="237" t="s">
        <v>704</v>
      </c>
      <c r="BC162" s="237" t="s">
        <v>1340</v>
      </c>
      <c r="BD162" s="237" t="s">
        <v>792</v>
      </c>
    </row>
    <row r="163" spans="1:56" ht="18" customHeight="1" x14ac:dyDescent="0.15">
      <c r="A163" s="199" t="s">
        <v>844</v>
      </c>
      <c r="B163" s="200">
        <v>14737851.562837837</v>
      </c>
      <c r="C163" s="200">
        <v>19295473.158445947</v>
      </c>
      <c r="D163" s="228">
        <v>3.7478604766798131</v>
      </c>
      <c r="E163" s="228">
        <v>4.1565704913652244</v>
      </c>
      <c r="F163" s="201">
        <v>0.60744183660007112</v>
      </c>
      <c r="G163" s="201">
        <v>0.59728192914187195</v>
      </c>
      <c r="H163" s="200">
        <v>31763988.751351349</v>
      </c>
      <c r="I163" s="200">
        <v>37679481.941216215</v>
      </c>
      <c r="J163" s="201">
        <v>0.79744414334863933</v>
      </c>
      <c r="K163" s="201">
        <v>0.80210444356149979</v>
      </c>
      <c r="L163" s="201">
        <v>0.62255468524420865</v>
      </c>
      <c r="M163" s="201">
        <v>0.60832659883862783</v>
      </c>
      <c r="N163" s="201">
        <v>0.39702719980848988</v>
      </c>
      <c r="O163" s="201">
        <v>0.37015025760550968</v>
      </c>
      <c r="P163" s="201">
        <v>1.0630610267993783</v>
      </c>
      <c r="Q163" s="201">
        <v>1.0509783309058125</v>
      </c>
      <c r="R163" s="201">
        <v>1.0758778483218032</v>
      </c>
      <c r="S163" s="201">
        <v>1.0628672159291328</v>
      </c>
      <c r="T163" s="202">
        <v>5562733.0219594594</v>
      </c>
      <c r="U163" s="202">
        <v>7557523.598986486</v>
      </c>
      <c r="V163" s="202">
        <v>-20464294</v>
      </c>
      <c r="W163" s="202">
        <v>89706801</v>
      </c>
      <c r="X163" s="202"/>
      <c r="Y163" s="202"/>
      <c r="Z163" s="203">
        <v>10.517209957272906</v>
      </c>
      <c r="AA163" s="203">
        <v>11.040277539189656</v>
      </c>
      <c r="AB163" s="202">
        <v>0</v>
      </c>
      <c r="AC163" s="202">
        <v>0</v>
      </c>
      <c r="AD163" s="202">
        <v>3274145.0631756755</v>
      </c>
      <c r="AE163" s="202">
        <v>3489560.0003378377</v>
      </c>
      <c r="AF163" s="202">
        <v>447441.99560810818</v>
      </c>
      <c r="AG163" s="202">
        <v>669833.98445945955</v>
      </c>
      <c r="AH163" s="202">
        <v>667022.53648648656</v>
      </c>
      <c r="AI163" s="202">
        <v>837768.80236486485</v>
      </c>
      <c r="AJ163" s="202">
        <v>1196416.7050675675</v>
      </c>
      <c r="AK163" s="202">
        <v>1201770.4341216218</v>
      </c>
      <c r="AL163" s="229">
        <v>4.6350940714344382E-2</v>
      </c>
      <c r="AM163" s="229">
        <v>0.13789357891002194</v>
      </c>
      <c r="AN163" s="229">
        <v>0</v>
      </c>
      <c r="AO163" s="229">
        <v>5.7407934650120514E-2</v>
      </c>
      <c r="AP163" s="229">
        <v>0.28133815342670704</v>
      </c>
      <c r="AQ163" s="229">
        <v>0.26822596918679903</v>
      </c>
      <c r="AR163" s="229">
        <v>0</v>
      </c>
      <c r="AS163" s="229">
        <v>0</v>
      </c>
      <c r="AT163" s="229">
        <v>0</v>
      </c>
      <c r="AU163" s="229">
        <v>0</v>
      </c>
      <c r="AV163" s="229">
        <v>0</v>
      </c>
      <c r="AW163" s="229">
        <v>0</v>
      </c>
      <c r="AX163" s="229">
        <v>0</v>
      </c>
      <c r="AY163" s="229">
        <v>0</v>
      </c>
      <c r="AZ163" s="229">
        <v>0</v>
      </c>
      <c r="BA163" s="229">
        <v>0</v>
      </c>
      <c r="BB163" s="236" t="s">
        <v>704</v>
      </c>
      <c r="BC163" s="236" t="s">
        <v>1340</v>
      </c>
      <c r="BD163" s="236" t="s">
        <v>798</v>
      </c>
    </row>
    <row r="164" spans="1:56" ht="18" customHeight="1" x14ac:dyDescent="0.15">
      <c r="A164" s="194" t="s">
        <v>845</v>
      </c>
      <c r="B164" s="195">
        <v>5752414.7546875002</v>
      </c>
      <c r="C164" s="195">
        <v>7741523.4906249996</v>
      </c>
      <c r="D164" s="226">
        <v>2.6467296902800603</v>
      </c>
      <c r="E164" s="226">
        <v>3.1207500902296159</v>
      </c>
      <c r="F164" s="196">
        <v>0.74534551981807562</v>
      </c>
      <c r="G164" s="196">
        <v>0.6858765346603225</v>
      </c>
      <c r="H164" s="195">
        <v>14802549.552734377</v>
      </c>
      <c r="I164" s="195">
        <v>18243580.841015626</v>
      </c>
      <c r="J164" s="196">
        <v>0.52387573650953756</v>
      </c>
      <c r="K164" s="196">
        <v>0.50152114442549478</v>
      </c>
      <c r="L164" s="196">
        <v>0.51340101684573991</v>
      </c>
      <c r="M164" s="196">
        <v>0.5670714816547473</v>
      </c>
      <c r="N164" s="196">
        <v>0.62573137462994466</v>
      </c>
      <c r="O164" s="196">
        <v>0.51645295871005181</v>
      </c>
      <c r="P164" s="196">
        <v>0.77092597548813424</v>
      </c>
      <c r="Q164" s="196">
        <v>0.805621529114394</v>
      </c>
      <c r="R164" s="196">
        <v>0.9173606153669055</v>
      </c>
      <c r="S164" s="196">
        <v>0.93438598652069982</v>
      </c>
      <c r="T164" s="197">
        <v>2799119.1703125001</v>
      </c>
      <c r="U164" s="197">
        <v>3351526.2945312499</v>
      </c>
      <c r="V164" s="197">
        <v>441899005</v>
      </c>
      <c r="W164" s="197">
        <v>511161794</v>
      </c>
      <c r="X164" s="197"/>
      <c r="Y164" s="197"/>
      <c r="Z164" s="198">
        <v>10.439428411946707</v>
      </c>
      <c r="AA164" s="198">
        <v>10.5440640539173</v>
      </c>
      <c r="AB164" s="197">
        <v>0</v>
      </c>
      <c r="AC164" s="197">
        <v>0</v>
      </c>
      <c r="AD164" s="197">
        <v>1444155.72734375</v>
      </c>
      <c r="AE164" s="197">
        <v>1716248.74609375</v>
      </c>
      <c r="AF164" s="197">
        <v>347925.51992187498</v>
      </c>
      <c r="AG164" s="197">
        <v>364939.05429687502</v>
      </c>
      <c r="AH164" s="197">
        <v>276185.93359375</v>
      </c>
      <c r="AI164" s="197">
        <v>354403.83242187498</v>
      </c>
      <c r="AJ164" s="197">
        <v>346623.201171875</v>
      </c>
      <c r="AK164" s="197">
        <v>602336.36835937505</v>
      </c>
      <c r="AL164" s="227">
        <v>8.9974038057879721E-2</v>
      </c>
      <c r="AM164" s="227">
        <v>9.4369750754147164E-2</v>
      </c>
      <c r="AN164" s="227">
        <v>0.46138623484404656</v>
      </c>
      <c r="AO164" s="227">
        <v>0.37558376939762694</v>
      </c>
      <c r="AP164" s="227">
        <v>0.30738921879868381</v>
      </c>
      <c r="AQ164" s="227">
        <v>0.32278053072677276</v>
      </c>
      <c r="AR164" s="227">
        <v>0</v>
      </c>
      <c r="AS164" s="227">
        <v>0</v>
      </c>
      <c r="AT164" s="227">
        <v>0</v>
      </c>
      <c r="AU164" s="227">
        <v>0</v>
      </c>
      <c r="AV164" s="227">
        <v>0</v>
      </c>
      <c r="AW164" s="227">
        <v>0</v>
      </c>
      <c r="AX164" s="227">
        <v>0</v>
      </c>
      <c r="AY164" s="227">
        <v>0</v>
      </c>
      <c r="AZ164" s="227">
        <v>0</v>
      </c>
      <c r="BA164" s="227">
        <v>0</v>
      </c>
      <c r="BB164" s="237" t="s">
        <v>704</v>
      </c>
      <c r="BC164" s="237" t="s">
        <v>1340</v>
      </c>
      <c r="BD164" s="237" t="s">
        <v>792</v>
      </c>
    </row>
    <row r="165" spans="1:56" ht="18" customHeight="1" x14ac:dyDescent="0.15">
      <c r="A165" s="199" t="s">
        <v>846</v>
      </c>
      <c r="B165" s="200">
        <v>15161268.487478657</v>
      </c>
      <c r="C165" s="200">
        <v>15837512.730221968</v>
      </c>
      <c r="D165" s="228">
        <v>11.6746175247295</v>
      </c>
      <c r="E165" s="228">
        <v>8.4196376357932721</v>
      </c>
      <c r="F165" s="201">
        <v>0.56664150425766013</v>
      </c>
      <c r="G165" s="201">
        <v>0.56320571783587969</v>
      </c>
      <c r="H165" s="200">
        <v>30573886.589926012</v>
      </c>
      <c r="I165" s="200">
        <v>31284890.636311896</v>
      </c>
      <c r="J165" s="201">
        <v>0.24542412328271432</v>
      </c>
      <c r="K165" s="201">
        <v>0.39753802334152144</v>
      </c>
      <c r="L165" s="201">
        <v>0.9057597289265461</v>
      </c>
      <c r="M165" s="201">
        <v>0.89540943649021942</v>
      </c>
      <c r="N165" s="201">
        <v>8.6743697495163363E-2</v>
      </c>
      <c r="O165" s="201">
        <v>9.8616868406468577E-2</v>
      </c>
      <c r="P165" s="201">
        <v>1.5327585868939655</v>
      </c>
      <c r="Q165" s="201">
        <v>1.3516846143850605</v>
      </c>
      <c r="R165" s="201">
        <v>1.5289467260065008</v>
      </c>
      <c r="S165" s="201">
        <v>1.3488787403768772</v>
      </c>
      <c r="T165" s="202">
        <v>1428802.0520774047</v>
      </c>
      <c r="U165" s="202">
        <v>1656454.3810472395</v>
      </c>
      <c r="V165" s="202">
        <v>55307921</v>
      </c>
      <c r="W165" s="202">
        <v>24633372</v>
      </c>
      <c r="X165" s="202"/>
      <c r="Y165" s="202"/>
      <c r="Z165" s="203">
        <v>17.785337737748861</v>
      </c>
      <c r="AA165" s="203">
        <v>9.9499536402561954</v>
      </c>
      <c r="AB165" s="202">
        <v>0</v>
      </c>
      <c r="AC165" s="202">
        <v>0</v>
      </c>
      <c r="AD165" s="202">
        <v>1532810.404951622</v>
      </c>
      <c r="AE165" s="202">
        <v>1836364.671883893</v>
      </c>
      <c r="AF165" s="202">
        <v>200026.08679567446</v>
      </c>
      <c r="AG165" s="202">
        <v>298189.77632327838</v>
      </c>
      <c r="AH165" s="202">
        <v>627834.54951622093</v>
      </c>
      <c r="AI165" s="202">
        <v>648110.81303357997</v>
      </c>
      <c r="AJ165" s="202">
        <v>274678.72253841779</v>
      </c>
      <c r="AK165" s="202">
        <v>619947.26465566305</v>
      </c>
      <c r="AL165" s="229">
        <v>2.6450762902632898E-2</v>
      </c>
      <c r="AM165" s="229">
        <v>6.8857456402244416E-2</v>
      </c>
      <c r="AN165" s="229">
        <v>0.1365426220199257</v>
      </c>
      <c r="AO165" s="229">
        <v>0.12583922148310686</v>
      </c>
      <c r="AP165" s="229">
        <v>0.1531415079952001</v>
      </c>
      <c r="AQ165" s="229">
        <v>0.23211112934894487</v>
      </c>
      <c r="AR165" s="229">
        <v>0</v>
      </c>
      <c r="AS165" s="229">
        <v>0</v>
      </c>
      <c r="AT165" s="229">
        <v>0</v>
      </c>
      <c r="AU165" s="229">
        <v>0</v>
      </c>
      <c r="AV165" s="229">
        <v>0</v>
      </c>
      <c r="AW165" s="229">
        <v>0</v>
      </c>
      <c r="AX165" s="229">
        <v>0</v>
      </c>
      <c r="AY165" s="229">
        <v>0</v>
      </c>
      <c r="AZ165" s="229">
        <v>0</v>
      </c>
      <c r="BA165" s="229">
        <v>0</v>
      </c>
      <c r="BB165" s="236" t="s">
        <v>704</v>
      </c>
      <c r="BC165" s="236" t="s">
        <v>1340</v>
      </c>
      <c r="BD165" s="236" t="s">
        <v>792</v>
      </c>
    </row>
    <row r="166" spans="1:56" ht="18" customHeight="1" x14ac:dyDescent="0.15">
      <c r="A166" s="194" t="s">
        <v>847</v>
      </c>
      <c r="B166" s="195">
        <v>13542345.312518496</v>
      </c>
      <c r="C166" s="195">
        <v>15034667.286475288</v>
      </c>
      <c r="D166" s="226">
        <v>7.8835214265350988</v>
      </c>
      <c r="E166" s="226">
        <v>6.33362485418475</v>
      </c>
      <c r="F166" s="196">
        <v>0.51610439749904224</v>
      </c>
      <c r="G166" s="196">
        <v>0.51554411786051013</v>
      </c>
      <c r="H166" s="195">
        <v>20555779.202722698</v>
      </c>
      <c r="I166" s="195">
        <v>23408140.688073397</v>
      </c>
      <c r="J166" s="196">
        <v>0.56701654559737802</v>
      </c>
      <c r="K166" s="196">
        <v>0.56177359049737696</v>
      </c>
      <c r="L166" s="196">
        <v>0.86377575275767071</v>
      </c>
      <c r="M166" s="196">
        <v>0.8532938971201478</v>
      </c>
      <c r="N166" s="196">
        <v>0.12508856641518004</v>
      </c>
      <c r="O166" s="196">
        <v>0.13485870997791</v>
      </c>
      <c r="P166" s="196">
        <v>1.1257142947478431</v>
      </c>
      <c r="Q166" s="196">
        <v>1.1032842010764143</v>
      </c>
      <c r="R166" s="196">
        <v>1.1257142947478431</v>
      </c>
      <c r="S166" s="196">
        <v>1.0973761707496021</v>
      </c>
      <c r="T166" s="197">
        <v>1844795.7960935188</v>
      </c>
      <c r="U166" s="197">
        <v>2205677.4456939921</v>
      </c>
      <c r="V166" s="197">
        <v>-130276123</v>
      </c>
      <c r="W166" s="197">
        <v>8370392</v>
      </c>
      <c r="X166" s="197"/>
      <c r="Y166" s="197"/>
      <c r="Z166" s="198">
        <v>7.4458551965431772</v>
      </c>
      <c r="AA166" s="198">
        <v>6.8691621614309204</v>
      </c>
      <c r="AB166" s="197">
        <v>0</v>
      </c>
      <c r="AC166" s="197">
        <v>0</v>
      </c>
      <c r="AD166" s="197">
        <v>1485493.102397159</v>
      </c>
      <c r="AE166" s="197">
        <v>1960506.7531814147</v>
      </c>
      <c r="AF166" s="197">
        <v>243192.73453684527</v>
      </c>
      <c r="AG166" s="197">
        <v>418449.39064812084</v>
      </c>
      <c r="AH166" s="197">
        <v>439494.99940810894</v>
      </c>
      <c r="AI166" s="197">
        <v>515865.85232317261</v>
      </c>
      <c r="AJ166" s="197">
        <v>401085.91979875707</v>
      </c>
      <c r="AK166" s="197">
        <v>686412.1420538621</v>
      </c>
      <c r="AL166" s="227">
        <v>8.7258454676012023E-2</v>
      </c>
      <c r="AM166" s="227">
        <v>0.13820418165487516</v>
      </c>
      <c r="AN166" s="227">
        <v>0</v>
      </c>
      <c r="AO166" s="227">
        <v>0</v>
      </c>
      <c r="AP166" s="227">
        <v>0.21772302977269598</v>
      </c>
      <c r="AQ166" s="227">
        <v>0.21549651693213881</v>
      </c>
      <c r="AR166" s="227">
        <v>0</v>
      </c>
      <c r="AS166" s="227">
        <v>0</v>
      </c>
      <c r="AT166" s="227">
        <v>0</v>
      </c>
      <c r="AU166" s="227">
        <v>0</v>
      </c>
      <c r="AV166" s="227">
        <v>0</v>
      </c>
      <c r="AW166" s="227">
        <v>0</v>
      </c>
      <c r="AX166" s="227">
        <v>0</v>
      </c>
      <c r="AY166" s="227">
        <v>0</v>
      </c>
      <c r="AZ166" s="227">
        <v>0</v>
      </c>
      <c r="BA166" s="227">
        <v>0</v>
      </c>
      <c r="BB166" s="237" t="s">
        <v>704</v>
      </c>
      <c r="BC166" s="237" t="s">
        <v>1340</v>
      </c>
      <c r="BD166" s="237" t="s">
        <v>792</v>
      </c>
    </row>
    <row r="167" spans="1:56" ht="18" customHeight="1" x14ac:dyDescent="0.15">
      <c r="A167" s="199" t="s">
        <v>848</v>
      </c>
      <c r="B167" s="200">
        <v>19972776.033104308</v>
      </c>
      <c r="C167" s="200">
        <v>22159361.857589006</v>
      </c>
      <c r="D167" s="228">
        <v>7.995482981977438</v>
      </c>
      <c r="E167" s="228">
        <v>7.8722359853897599</v>
      </c>
      <c r="F167" s="201">
        <v>0.56924595213724605</v>
      </c>
      <c r="G167" s="201">
        <v>0.56194506292873225</v>
      </c>
      <c r="H167" s="200">
        <v>35022851.96377264</v>
      </c>
      <c r="I167" s="200">
        <v>39349048.382885695</v>
      </c>
      <c r="J167" s="201">
        <v>0.57539583640064285</v>
      </c>
      <c r="K167" s="201">
        <v>0.52926740864046784</v>
      </c>
      <c r="L167" s="201">
        <v>0.81022929748819339</v>
      </c>
      <c r="M167" s="201">
        <v>0.80493672689017737</v>
      </c>
      <c r="N167" s="201">
        <v>0.19670453587585951</v>
      </c>
      <c r="O167" s="201">
        <v>0.20197037614095906</v>
      </c>
      <c r="P167" s="201">
        <v>1.0780856500166822</v>
      </c>
      <c r="Q167" s="201">
        <v>1.0929621879208067</v>
      </c>
      <c r="R167" s="201">
        <v>1.0780856500166822</v>
      </c>
      <c r="S167" s="201">
        <v>1.0929621879208067</v>
      </c>
      <c r="T167" s="202">
        <v>3790247.7389131794</v>
      </c>
      <c r="U167" s="202">
        <v>4322477.6539662704</v>
      </c>
      <c r="V167" s="202">
        <v>166402261</v>
      </c>
      <c r="W167" s="202">
        <v>227708886</v>
      </c>
      <c r="X167" s="202"/>
      <c r="Y167" s="202"/>
      <c r="Z167" s="203">
        <v>5.1237697036127265</v>
      </c>
      <c r="AA167" s="203">
        <v>5.5726469363938227</v>
      </c>
      <c r="AB167" s="202">
        <v>0</v>
      </c>
      <c r="AC167" s="202">
        <v>0</v>
      </c>
      <c r="AD167" s="202">
        <v>2106756.0018738289</v>
      </c>
      <c r="AE167" s="202">
        <v>2434754.9975015614</v>
      </c>
      <c r="AF167" s="202">
        <v>319655.23610243597</v>
      </c>
      <c r="AG167" s="202">
        <v>349792.12054965651</v>
      </c>
      <c r="AH167" s="202">
        <v>827332.50218613364</v>
      </c>
      <c r="AI167" s="202">
        <v>920732.79075577762</v>
      </c>
      <c r="AJ167" s="202">
        <v>443501.08182386006</v>
      </c>
      <c r="AK167" s="202">
        <v>740754.73579013126</v>
      </c>
      <c r="AL167" s="229">
        <v>0.10947828405051938</v>
      </c>
      <c r="AM167" s="229">
        <v>0.11027169747416264</v>
      </c>
      <c r="AN167" s="229">
        <v>0</v>
      </c>
      <c r="AO167" s="229">
        <v>0</v>
      </c>
      <c r="AP167" s="229">
        <v>0.17683588315488938</v>
      </c>
      <c r="AQ167" s="229">
        <v>0.18444826780619006</v>
      </c>
      <c r="AR167" s="229">
        <v>0</v>
      </c>
      <c r="AS167" s="229">
        <v>0</v>
      </c>
      <c r="AT167" s="229">
        <v>0</v>
      </c>
      <c r="AU167" s="229">
        <v>0</v>
      </c>
      <c r="AV167" s="229">
        <v>0</v>
      </c>
      <c r="AW167" s="229">
        <v>0</v>
      </c>
      <c r="AX167" s="229">
        <v>0</v>
      </c>
      <c r="AY167" s="229">
        <v>0</v>
      </c>
      <c r="AZ167" s="229">
        <v>0</v>
      </c>
      <c r="BA167" s="229">
        <v>0</v>
      </c>
      <c r="BB167" s="236" t="s">
        <v>704</v>
      </c>
      <c r="BC167" s="236" t="s">
        <v>1340</v>
      </c>
      <c r="BD167" s="236" t="s">
        <v>793</v>
      </c>
    </row>
    <row r="168" spans="1:56" ht="18" customHeight="1" x14ac:dyDescent="0.15">
      <c r="A168" s="194" t="s">
        <v>849</v>
      </c>
      <c r="B168" s="195">
        <v>6397385.9860853432</v>
      </c>
      <c r="C168" s="195">
        <v>7509258.4025974022</v>
      </c>
      <c r="D168" s="226">
        <v>4.8329796549613402</v>
      </c>
      <c r="E168" s="226">
        <v>4.5281511618949333</v>
      </c>
      <c r="F168" s="196">
        <v>0.66124571473149818</v>
      </c>
      <c r="G168" s="196">
        <v>0.63603980217934541</v>
      </c>
      <c r="H168" s="195">
        <v>10112117.841682129</v>
      </c>
      <c r="I168" s="195">
        <v>11937786.2711812</v>
      </c>
      <c r="J168" s="196">
        <v>1.093606824129175</v>
      </c>
      <c r="K168" s="196">
        <v>0.89547295716489006</v>
      </c>
      <c r="L168" s="196">
        <v>0.72672516218135252</v>
      </c>
      <c r="M168" s="196">
        <v>0.701693735350579</v>
      </c>
      <c r="N168" s="196">
        <v>0.2883893163976986</v>
      </c>
      <c r="O168" s="196">
        <v>0.30929740450526422</v>
      </c>
      <c r="P168" s="196">
        <v>0.80932012843653378</v>
      </c>
      <c r="Q168" s="196">
        <v>0.83649559200573331</v>
      </c>
      <c r="R168" s="196">
        <v>0.80899730843175066</v>
      </c>
      <c r="S168" s="196">
        <v>0.83622892739972332</v>
      </c>
      <c r="T168" s="197">
        <v>1748244.6178107606</v>
      </c>
      <c r="U168" s="197">
        <v>2240058.8243661104</v>
      </c>
      <c r="V168" s="197">
        <v>333909331</v>
      </c>
      <c r="W168" s="197">
        <v>485511508</v>
      </c>
      <c r="X168" s="197"/>
      <c r="Y168" s="197"/>
      <c r="Z168" s="198">
        <v>4.7465529247096176</v>
      </c>
      <c r="AA168" s="198">
        <v>5.1810427641872101</v>
      </c>
      <c r="AB168" s="197">
        <v>0</v>
      </c>
      <c r="AC168" s="197">
        <v>0</v>
      </c>
      <c r="AD168" s="197">
        <v>962118.15955473098</v>
      </c>
      <c r="AE168" s="197">
        <v>1203834.5132962277</v>
      </c>
      <c r="AF168" s="197">
        <v>231142.1892393321</v>
      </c>
      <c r="AG168" s="197">
        <v>296843.83704390848</v>
      </c>
      <c r="AH168" s="197">
        <v>159176.38280766853</v>
      </c>
      <c r="AI168" s="197">
        <v>211251.15831787264</v>
      </c>
      <c r="AJ168" s="197">
        <v>245594.78447742737</v>
      </c>
      <c r="AK168" s="197">
        <v>516959.9700061843</v>
      </c>
      <c r="AL168" s="227">
        <v>7.3307384156167457E-2</v>
      </c>
      <c r="AM168" s="227">
        <v>0.11923234383085821</v>
      </c>
      <c r="AN168" s="227">
        <v>0</v>
      </c>
      <c r="AO168" s="227">
        <v>0</v>
      </c>
      <c r="AP168" s="227">
        <v>0.22115976049011032</v>
      </c>
      <c r="AQ168" s="227">
        <v>0.24743541966986551</v>
      </c>
      <c r="AR168" s="227">
        <v>0</v>
      </c>
      <c r="AS168" s="227">
        <v>0</v>
      </c>
      <c r="AT168" s="227">
        <v>0</v>
      </c>
      <c r="AU168" s="227">
        <v>0</v>
      </c>
      <c r="AV168" s="227">
        <v>0</v>
      </c>
      <c r="AW168" s="227">
        <v>0</v>
      </c>
      <c r="AX168" s="227">
        <v>0</v>
      </c>
      <c r="AY168" s="227">
        <v>0</v>
      </c>
      <c r="AZ168" s="227">
        <v>0</v>
      </c>
      <c r="BA168" s="227">
        <v>0</v>
      </c>
      <c r="BB168" s="237" t="s">
        <v>704</v>
      </c>
      <c r="BC168" s="237" t="s">
        <v>1340</v>
      </c>
      <c r="BD168" s="237" t="s">
        <v>792</v>
      </c>
    </row>
    <row r="169" spans="1:56" ht="18" customHeight="1" x14ac:dyDescent="0.15">
      <c r="A169" s="199" t="s">
        <v>850</v>
      </c>
      <c r="B169" s="200">
        <v>13800132.576229507</v>
      </c>
      <c r="C169" s="200">
        <v>14259557.62295082</v>
      </c>
      <c r="D169" s="228">
        <v>7.4921008481554292</v>
      </c>
      <c r="E169" s="228">
        <v>6.0762059718269956</v>
      </c>
      <c r="F169" s="201">
        <v>0.57253373506546323</v>
      </c>
      <c r="G169" s="201">
        <v>0.5673499184179599</v>
      </c>
      <c r="H169" s="200">
        <v>24227710.191803277</v>
      </c>
      <c r="I169" s="200">
        <v>24877451.885245901</v>
      </c>
      <c r="J169" s="201">
        <v>5.3074064836906246E-3</v>
      </c>
      <c r="K169" s="201">
        <v>5.1388447050386473E-3</v>
      </c>
      <c r="L169" s="201">
        <v>0.85478492340948764</v>
      </c>
      <c r="M169" s="201">
        <v>0.76418961034722277</v>
      </c>
      <c r="N169" s="201">
        <v>0.15133443023621218</v>
      </c>
      <c r="O169" s="201">
        <v>0.26597568003248778</v>
      </c>
      <c r="P169" s="201">
        <v>1.1220851623597814</v>
      </c>
      <c r="Q169" s="201">
        <v>1.0419399988569649</v>
      </c>
      <c r="R169" s="201">
        <v>1.1220851623597814</v>
      </c>
      <c r="S169" s="201">
        <v>1.0419399988569649</v>
      </c>
      <c r="T169" s="202">
        <v>2003987.3090163933</v>
      </c>
      <c r="U169" s="202">
        <v>3362551.8393442621</v>
      </c>
      <c r="V169" s="202">
        <v>39153954</v>
      </c>
      <c r="W169" s="202">
        <v>220904698</v>
      </c>
      <c r="X169" s="202"/>
      <c r="Y169" s="202"/>
      <c r="Z169" s="203">
        <v>10.835438823552236</v>
      </c>
      <c r="AA169" s="203">
        <v>10.778132692732568</v>
      </c>
      <c r="AB169" s="202">
        <v>0</v>
      </c>
      <c r="AC169" s="202">
        <v>0</v>
      </c>
      <c r="AD169" s="202">
        <v>1813902.4114754098</v>
      </c>
      <c r="AE169" s="202">
        <v>2119635.6368852458</v>
      </c>
      <c r="AF169" s="202">
        <v>305165.85409836064</v>
      </c>
      <c r="AG169" s="202">
        <v>324681.29836065578</v>
      </c>
      <c r="AH169" s="202">
        <v>452193.63114754105</v>
      </c>
      <c r="AI169" s="202">
        <v>467026.25737704919</v>
      </c>
      <c r="AJ169" s="202">
        <v>267811.59836065577</v>
      </c>
      <c r="AK169" s="202">
        <v>652140.75491803279</v>
      </c>
      <c r="AL169" s="229">
        <v>6.3838257365202725E-2</v>
      </c>
      <c r="AM169" s="229">
        <v>7.6747263127051102E-2</v>
      </c>
      <c r="AN169" s="229">
        <v>17.958175800981568</v>
      </c>
      <c r="AO169" s="229">
        <v>17.958175800981568</v>
      </c>
      <c r="AP169" s="229">
        <v>0.1179625938394251</v>
      </c>
      <c r="AQ169" s="229">
        <v>0.17923512211961995</v>
      </c>
      <c r="AR169" s="229">
        <v>0</v>
      </c>
      <c r="AS169" s="229">
        <v>0</v>
      </c>
      <c r="AT169" s="229">
        <v>0</v>
      </c>
      <c r="AU169" s="229">
        <v>0</v>
      </c>
      <c r="AV169" s="229">
        <v>0</v>
      </c>
      <c r="AW169" s="229">
        <v>0</v>
      </c>
      <c r="AX169" s="229">
        <v>0</v>
      </c>
      <c r="AY169" s="229">
        <v>0</v>
      </c>
      <c r="AZ169" s="229">
        <v>0</v>
      </c>
      <c r="BA169" s="229">
        <v>0</v>
      </c>
      <c r="BB169" s="236" t="s">
        <v>704</v>
      </c>
      <c r="BC169" s="236" t="s">
        <v>1340</v>
      </c>
      <c r="BD169" s="236" t="s">
        <v>792</v>
      </c>
    </row>
    <row r="170" spans="1:56" ht="18" customHeight="1" x14ac:dyDescent="0.15">
      <c r="A170" s="194" t="s">
        <v>851</v>
      </c>
      <c r="B170" s="195">
        <v>7856638.1456766911</v>
      </c>
      <c r="C170" s="195">
        <v>10387703.086779447</v>
      </c>
      <c r="D170" s="226">
        <v>5.7043023037461094</v>
      </c>
      <c r="E170" s="226">
        <v>5.5424061009875123</v>
      </c>
      <c r="F170" s="196">
        <v>0.67495924663363172</v>
      </c>
      <c r="G170" s="196">
        <v>0.63940453154492349</v>
      </c>
      <c r="H170" s="195">
        <v>20575427.89348371</v>
      </c>
      <c r="I170" s="195">
        <v>25255733.960839599</v>
      </c>
      <c r="J170" s="196">
        <v>6.7945473920761543E-2</v>
      </c>
      <c r="K170" s="196">
        <v>0.14955967254403468</v>
      </c>
      <c r="L170" s="196">
        <v>0.80090794381710129</v>
      </c>
      <c r="M170" s="196">
        <v>0.74801140336894378</v>
      </c>
      <c r="N170" s="196">
        <v>0.19434673915750678</v>
      </c>
      <c r="O170" s="196">
        <v>0.23727432287394837</v>
      </c>
      <c r="P170" s="196">
        <v>1.2474783354041532</v>
      </c>
      <c r="Q170" s="196">
        <v>1.1901917563115911</v>
      </c>
      <c r="R170" s="196">
        <v>1.247167107053905</v>
      </c>
      <c r="S170" s="196">
        <v>1.1905936068429457</v>
      </c>
      <c r="T170" s="197">
        <v>1564194.2431077694</v>
      </c>
      <c r="U170" s="197">
        <v>2617582.7230576444</v>
      </c>
      <c r="V170" s="197">
        <v>326494065</v>
      </c>
      <c r="W170" s="197">
        <v>596461514</v>
      </c>
      <c r="X170" s="197"/>
      <c r="Y170" s="197"/>
      <c r="Z170" s="198">
        <v>10.48884761746169</v>
      </c>
      <c r="AA170" s="198">
        <v>9.380339749239063</v>
      </c>
      <c r="AB170" s="197">
        <v>0</v>
      </c>
      <c r="AC170" s="197">
        <v>0</v>
      </c>
      <c r="AD170" s="197">
        <v>1478865.2493734336</v>
      </c>
      <c r="AE170" s="197">
        <v>1742413.9194862156</v>
      </c>
      <c r="AF170" s="197">
        <v>216376.64661654137</v>
      </c>
      <c r="AG170" s="197">
        <v>386669.10651629075</v>
      </c>
      <c r="AH170" s="197">
        <v>423436.06203007523</v>
      </c>
      <c r="AI170" s="197">
        <v>541072.92324561405</v>
      </c>
      <c r="AJ170" s="197">
        <v>250203.49467418549</v>
      </c>
      <c r="AK170" s="197">
        <v>516739.41791979951</v>
      </c>
      <c r="AL170" s="227">
        <v>4.6294959276587132E-2</v>
      </c>
      <c r="AM170" s="227">
        <v>0.13046708575380464</v>
      </c>
      <c r="AN170" s="227">
        <v>0</v>
      </c>
      <c r="AO170" s="227">
        <v>1.6259833753884904E-2</v>
      </c>
      <c r="AP170" s="227">
        <v>0.12419496429908836</v>
      </c>
      <c r="AQ170" s="227">
        <v>0.1654972903171639</v>
      </c>
      <c r="AR170" s="227">
        <v>0</v>
      </c>
      <c r="AS170" s="227">
        <v>0</v>
      </c>
      <c r="AT170" s="227">
        <v>0</v>
      </c>
      <c r="AU170" s="227">
        <v>0</v>
      </c>
      <c r="AV170" s="227">
        <v>0</v>
      </c>
      <c r="AW170" s="227">
        <v>0</v>
      </c>
      <c r="AX170" s="227">
        <v>0</v>
      </c>
      <c r="AY170" s="227">
        <v>0</v>
      </c>
      <c r="AZ170" s="227">
        <v>0</v>
      </c>
      <c r="BA170" s="227">
        <v>0</v>
      </c>
      <c r="BB170" s="237" t="s">
        <v>704</v>
      </c>
      <c r="BC170" s="237" t="s">
        <v>1340</v>
      </c>
      <c r="BD170" s="237" t="s">
        <v>792</v>
      </c>
    </row>
    <row r="171" spans="1:56" ht="18" customHeight="1" x14ac:dyDescent="0.15">
      <c r="A171" s="199" t="s">
        <v>852</v>
      </c>
      <c r="B171" s="200">
        <v>9997256.7196330279</v>
      </c>
      <c r="C171" s="200">
        <v>11088718.178715598</v>
      </c>
      <c r="D171" s="228">
        <v>5.3503004922933677</v>
      </c>
      <c r="E171" s="228">
        <v>4.5522922966234134</v>
      </c>
      <c r="F171" s="201">
        <v>0.62736140082619862</v>
      </c>
      <c r="G171" s="201">
        <v>0.62034672519644163</v>
      </c>
      <c r="H171" s="200">
        <v>21014429.562201835</v>
      </c>
      <c r="I171" s="200">
        <v>23067760.042935781</v>
      </c>
      <c r="J171" s="201">
        <v>0.83777002266922462</v>
      </c>
      <c r="K171" s="201">
        <v>0.83512043679277692</v>
      </c>
      <c r="L171" s="201">
        <v>0.79460752040542137</v>
      </c>
      <c r="M171" s="201">
        <v>0.75957355145344618</v>
      </c>
      <c r="N171" s="201">
        <v>0.21684662856503711</v>
      </c>
      <c r="O171" s="201">
        <v>0.25580330850617494</v>
      </c>
      <c r="P171" s="201">
        <v>1.10258706406497</v>
      </c>
      <c r="Q171" s="201">
        <v>1.0700616938288472</v>
      </c>
      <c r="R171" s="201">
        <v>1.10258706406497</v>
      </c>
      <c r="S171" s="201">
        <v>1.0700616938288472</v>
      </c>
      <c r="T171" s="202">
        <v>2053361.346788991</v>
      </c>
      <c r="U171" s="202">
        <v>2666021.1306422018</v>
      </c>
      <c r="V171" s="202">
        <v>-256577191</v>
      </c>
      <c r="W171" s="202">
        <v>-157072017</v>
      </c>
      <c r="X171" s="202"/>
      <c r="Y171" s="202"/>
      <c r="Z171" s="203">
        <v>6.3754610399257698</v>
      </c>
      <c r="AA171" s="203">
        <v>6.6485373423703082</v>
      </c>
      <c r="AB171" s="202">
        <v>0</v>
      </c>
      <c r="AC171" s="202">
        <v>0</v>
      </c>
      <c r="AD171" s="202">
        <v>1532958.5856880734</v>
      </c>
      <c r="AE171" s="202">
        <v>1877394.23706422</v>
      </c>
      <c r="AF171" s="202">
        <v>192414.82311926608</v>
      </c>
      <c r="AG171" s="202">
        <v>339514.72</v>
      </c>
      <c r="AH171" s="202">
        <v>469801.05834862386</v>
      </c>
      <c r="AI171" s="202">
        <v>523237.06935779814</v>
      </c>
      <c r="AJ171" s="202">
        <v>373421.28844036697</v>
      </c>
      <c r="AK171" s="202">
        <v>641007.25284403679</v>
      </c>
      <c r="AL171" s="229">
        <v>4.9719044143153486E-2</v>
      </c>
      <c r="AM171" s="229">
        <v>0.11695275431614309</v>
      </c>
      <c r="AN171" s="229">
        <v>0</v>
      </c>
      <c r="AO171" s="229">
        <v>3.401268369759171E-3</v>
      </c>
      <c r="AP171" s="229">
        <v>0.13875746834772495</v>
      </c>
      <c r="AQ171" s="229">
        <v>0.16030508738780117</v>
      </c>
      <c r="AR171" s="229">
        <v>0</v>
      </c>
      <c r="AS171" s="229">
        <v>0</v>
      </c>
      <c r="AT171" s="229">
        <v>0</v>
      </c>
      <c r="AU171" s="229">
        <v>0</v>
      </c>
      <c r="AV171" s="229">
        <v>0</v>
      </c>
      <c r="AW171" s="229">
        <v>0</v>
      </c>
      <c r="AX171" s="229">
        <v>0</v>
      </c>
      <c r="AY171" s="229">
        <v>0</v>
      </c>
      <c r="AZ171" s="229">
        <v>0</v>
      </c>
      <c r="BA171" s="229">
        <v>0</v>
      </c>
      <c r="BB171" s="236" t="s">
        <v>704</v>
      </c>
      <c r="BC171" s="236" t="s">
        <v>1340</v>
      </c>
      <c r="BD171" s="236" t="s">
        <v>792</v>
      </c>
    </row>
    <row r="172" spans="1:56" ht="18" customHeight="1" x14ac:dyDescent="0.15">
      <c r="A172" s="194" t="s">
        <v>853</v>
      </c>
      <c r="B172" s="195">
        <v>16088310.339613641</v>
      </c>
      <c r="C172" s="195">
        <v>18034841.961364176</v>
      </c>
      <c r="D172" s="226">
        <v>12.034988878091484</v>
      </c>
      <c r="E172" s="226">
        <v>9.2794285880438014</v>
      </c>
      <c r="F172" s="196">
        <v>0.58230258188648187</v>
      </c>
      <c r="G172" s="196">
        <v>0.57610762841143326</v>
      </c>
      <c r="H172" s="195">
        <v>33676480.150846653</v>
      </c>
      <c r="I172" s="195">
        <v>36676538.006797045</v>
      </c>
      <c r="J172" s="196">
        <v>0.15913902868803975</v>
      </c>
      <c r="K172" s="196">
        <v>0.20726541051224076</v>
      </c>
      <c r="L172" s="196">
        <v>0.88620601654642828</v>
      </c>
      <c r="M172" s="196">
        <v>0.8315676215844956</v>
      </c>
      <c r="N172" s="196">
        <v>0.10413877359143671</v>
      </c>
      <c r="O172" s="196">
        <v>0.13157736082433097</v>
      </c>
      <c r="P172" s="196">
        <v>1.4566056630790016</v>
      </c>
      <c r="Q172" s="196">
        <v>1.3419385476769317</v>
      </c>
      <c r="R172" s="196">
        <v>1.4589538438901322</v>
      </c>
      <c r="S172" s="196">
        <v>1.3434315505301535</v>
      </c>
      <c r="T172" s="197">
        <v>1830752.9205819224</v>
      </c>
      <c r="U172" s="197">
        <v>3037651.3259003097</v>
      </c>
      <c r="V172" s="197">
        <v>1035121456</v>
      </c>
      <c r="W172" s="197">
        <v>1413528089</v>
      </c>
      <c r="X172" s="197"/>
      <c r="Y172" s="197"/>
      <c r="Z172" s="198">
        <v>6.7934832505486398</v>
      </c>
      <c r="AA172" s="198">
        <v>7.6685761891578572</v>
      </c>
      <c r="AB172" s="197">
        <v>0</v>
      </c>
      <c r="AC172" s="197">
        <v>0</v>
      </c>
      <c r="AD172" s="197">
        <v>1631616.4360839494</v>
      </c>
      <c r="AE172" s="197">
        <v>2034698.5542570953</v>
      </c>
      <c r="AF172" s="197">
        <v>161850.26043405678</v>
      </c>
      <c r="AG172" s="197">
        <v>303312.26460767951</v>
      </c>
      <c r="AH172" s="197">
        <v>755187.83746720734</v>
      </c>
      <c r="AI172" s="197">
        <v>844390.91760076315</v>
      </c>
      <c r="AJ172" s="197">
        <v>369475.59861674224</v>
      </c>
      <c r="AK172" s="197">
        <v>632872.93274505134</v>
      </c>
      <c r="AL172" s="227">
        <v>2.5735597597917381E-2</v>
      </c>
      <c r="AM172" s="227">
        <v>0.11105570076466126</v>
      </c>
      <c r="AN172" s="227">
        <v>0.17657174394657824</v>
      </c>
      <c r="AO172" s="227">
        <v>0.16199135296437617</v>
      </c>
      <c r="AP172" s="227">
        <v>0.10214738760118473</v>
      </c>
      <c r="AQ172" s="227">
        <v>0.14879952717129791</v>
      </c>
      <c r="AR172" s="227">
        <v>0</v>
      </c>
      <c r="AS172" s="227">
        <v>0</v>
      </c>
      <c r="AT172" s="227">
        <v>0</v>
      </c>
      <c r="AU172" s="227">
        <v>0</v>
      </c>
      <c r="AV172" s="227">
        <v>0</v>
      </c>
      <c r="AW172" s="227">
        <v>0</v>
      </c>
      <c r="AX172" s="227">
        <v>0</v>
      </c>
      <c r="AY172" s="227">
        <v>0</v>
      </c>
      <c r="AZ172" s="227">
        <v>0</v>
      </c>
      <c r="BA172" s="227">
        <v>0</v>
      </c>
      <c r="BB172" s="237" t="s">
        <v>704</v>
      </c>
      <c r="BC172" s="237" t="s">
        <v>1340</v>
      </c>
      <c r="BD172" s="237" t="s">
        <v>795</v>
      </c>
    </row>
    <row r="173" spans="1:56" ht="18" customHeight="1" x14ac:dyDescent="0.15">
      <c r="A173" s="199" t="s">
        <v>854</v>
      </c>
      <c r="B173" s="200">
        <v>9289956.4535330273</v>
      </c>
      <c r="C173" s="200">
        <v>10486674.724654378</v>
      </c>
      <c r="D173" s="228">
        <v>4.8236361533828545</v>
      </c>
      <c r="E173" s="228">
        <v>4.2536705175994944</v>
      </c>
      <c r="F173" s="201">
        <v>0.53952913094432153</v>
      </c>
      <c r="G173" s="201">
        <v>0.52632595183721786</v>
      </c>
      <c r="H173" s="200">
        <v>17231596.1827957</v>
      </c>
      <c r="I173" s="200">
        <v>19170955.279185865</v>
      </c>
      <c r="J173" s="201">
        <v>1.2242058728402507</v>
      </c>
      <c r="K173" s="201">
        <v>1.1424574198843043</v>
      </c>
      <c r="L173" s="201">
        <v>0.75797449392744043</v>
      </c>
      <c r="M173" s="201">
        <v>0.75112532457049241</v>
      </c>
      <c r="N173" s="201">
        <v>0.24820445660060703</v>
      </c>
      <c r="O173" s="201">
        <v>0.25627486806178534</v>
      </c>
      <c r="P173" s="201">
        <v>0.99522049938062385</v>
      </c>
      <c r="Q173" s="201">
        <v>0.99638700636866595</v>
      </c>
      <c r="R173" s="201">
        <v>1.0027573206093898</v>
      </c>
      <c r="S173" s="201">
        <v>1.0016554576085135</v>
      </c>
      <c r="T173" s="202">
        <v>2248406.4120583716</v>
      </c>
      <c r="U173" s="202">
        <v>2609867.7684331797</v>
      </c>
      <c r="V173" s="202">
        <v>-148925674</v>
      </c>
      <c r="W173" s="202">
        <v>-17032776</v>
      </c>
      <c r="X173" s="202"/>
      <c r="Y173" s="202"/>
      <c r="Z173" s="203">
        <v>7.1858686976462876</v>
      </c>
      <c r="AA173" s="203">
        <v>7.1251739148899684</v>
      </c>
      <c r="AB173" s="202">
        <v>0</v>
      </c>
      <c r="AC173" s="202">
        <v>0</v>
      </c>
      <c r="AD173" s="202">
        <v>1349608.3655913977</v>
      </c>
      <c r="AE173" s="202">
        <v>1649837.2822580645</v>
      </c>
      <c r="AF173" s="202">
        <v>211297.48079877114</v>
      </c>
      <c r="AG173" s="202">
        <v>321877.59754224273</v>
      </c>
      <c r="AH173" s="202">
        <v>367745.51728110603</v>
      </c>
      <c r="AI173" s="202">
        <v>407781.04454685107</v>
      </c>
      <c r="AJ173" s="202">
        <v>213650.42089093704</v>
      </c>
      <c r="AK173" s="202">
        <v>490984.74692780344</v>
      </c>
      <c r="AL173" s="229">
        <v>4.9980114347572734E-2</v>
      </c>
      <c r="AM173" s="229">
        <v>0.14530805297231281</v>
      </c>
      <c r="AN173" s="229">
        <v>0.23202120326159673</v>
      </c>
      <c r="AO173" s="229">
        <v>0.22421386452691017</v>
      </c>
      <c r="AP173" s="229">
        <v>0.15841534276321986</v>
      </c>
      <c r="AQ173" s="229">
        <v>0.20211653509851574</v>
      </c>
      <c r="AR173" s="229">
        <v>0</v>
      </c>
      <c r="AS173" s="229">
        <v>0</v>
      </c>
      <c r="AT173" s="229">
        <v>0</v>
      </c>
      <c r="AU173" s="229">
        <v>0</v>
      </c>
      <c r="AV173" s="229">
        <v>0</v>
      </c>
      <c r="AW173" s="229">
        <v>0</v>
      </c>
      <c r="AX173" s="229">
        <v>0</v>
      </c>
      <c r="AY173" s="229">
        <v>0</v>
      </c>
      <c r="AZ173" s="229">
        <v>0</v>
      </c>
      <c r="BA173" s="229">
        <v>0</v>
      </c>
      <c r="BB173" s="236" t="s">
        <v>704</v>
      </c>
      <c r="BC173" s="236" t="s">
        <v>1340</v>
      </c>
      <c r="BD173" s="236" t="s">
        <v>792</v>
      </c>
    </row>
    <row r="174" spans="1:56" ht="18" customHeight="1" x14ac:dyDescent="0.15">
      <c r="A174" s="194" t="s">
        <v>855</v>
      </c>
      <c r="B174" s="195">
        <v>8081273.0424098289</v>
      </c>
      <c r="C174" s="195">
        <v>9259511.880895758</v>
      </c>
      <c r="D174" s="226">
        <v>7.5705944892720645</v>
      </c>
      <c r="E174" s="226">
        <v>6.5168331534571413</v>
      </c>
      <c r="F174" s="196">
        <v>0.62062135409534658</v>
      </c>
      <c r="G174" s="196">
        <v>0.60670777500320439</v>
      </c>
      <c r="H174" s="195">
        <v>16385175.955806579</v>
      </c>
      <c r="I174" s="195">
        <v>18663155.18906064</v>
      </c>
      <c r="J174" s="196">
        <v>0.25896998365187823</v>
      </c>
      <c r="K174" s="196">
        <v>0.34712888368546357</v>
      </c>
      <c r="L174" s="196">
        <v>0.76686488687274901</v>
      </c>
      <c r="M174" s="196">
        <v>0.76998757288499609</v>
      </c>
      <c r="N174" s="196">
        <v>0.23088317967701588</v>
      </c>
      <c r="O174" s="196">
        <v>0.22914182967243357</v>
      </c>
      <c r="P174" s="196">
        <v>1.133604164748111</v>
      </c>
      <c r="Q174" s="196">
        <v>1.1085889404810534</v>
      </c>
      <c r="R174" s="196">
        <v>1.1310408263500984</v>
      </c>
      <c r="S174" s="196">
        <v>1.1066429270604472</v>
      </c>
      <c r="T174" s="197">
        <v>1884028.5049544193</v>
      </c>
      <c r="U174" s="197">
        <v>2129802.8016250497</v>
      </c>
      <c r="V174" s="197">
        <v>501562396</v>
      </c>
      <c r="W174" s="197">
        <v>559703810</v>
      </c>
      <c r="X174" s="197"/>
      <c r="Y174" s="197"/>
      <c r="Z174" s="198">
        <v>9.3627497083769118</v>
      </c>
      <c r="AA174" s="198">
        <v>8.4804214994476563</v>
      </c>
      <c r="AB174" s="197">
        <v>0</v>
      </c>
      <c r="AC174" s="197">
        <v>0</v>
      </c>
      <c r="AD174" s="197">
        <v>1032905.7084819659</v>
      </c>
      <c r="AE174" s="197">
        <v>1330546.0150614348</v>
      </c>
      <c r="AF174" s="197">
        <v>116666.16329766152</v>
      </c>
      <c r="AG174" s="197">
        <v>122579.47225525169</v>
      </c>
      <c r="AH174" s="197">
        <v>327999.87732857716</v>
      </c>
      <c r="AI174" s="197">
        <v>384131.31371383276</v>
      </c>
      <c r="AJ174" s="197">
        <v>266632.64486722159</v>
      </c>
      <c r="AK174" s="197">
        <v>551106.9042806183</v>
      </c>
      <c r="AL174" s="227">
        <v>3.3853142499181095E-2</v>
      </c>
      <c r="AM174" s="227">
        <v>4.5967240599112794E-2</v>
      </c>
      <c r="AN174" s="227">
        <v>0.18890715991289136</v>
      </c>
      <c r="AO174" s="227">
        <v>0.12033752254769878</v>
      </c>
      <c r="AP174" s="227">
        <v>0.17015896364416619</v>
      </c>
      <c r="AQ174" s="227">
        <v>0.21924006040129029</v>
      </c>
      <c r="AR174" s="227">
        <v>0</v>
      </c>
      <c r="AS174" s="227">
        <v>0</v>
      </c>
      <c r="AT174" s="227">
        <v>0</v>
      </c>
      <c r="AU174" s="227">
        <v>0</v>
      </c>
      <c r="AV174" s="227">
        <v>0</v>
      </c>
      <c r="AW174" s="227">
        <v>0</v>
      </c>
      <c r="AX174" s="227">
        <v>0</v>
      </c>
      <c r="AY174" s="227">
        <v>0</v>
      </c>
      <c r="AZ174" s="227">
        <v>0</v>
      </c>
      <c r="BA174" s="227">
        <v>0</v>
      </c>
      <c r="BB174" s="237" t="s">
        <v>704</v>
      </c>
      <c r="BC174" s="237" t="s">
        <v>1340</v>
      </c>
      <c r="BD174" s="237" t="s">
        <v>795</v>
      </c>
    </row>
    <row r="175" spans="1:56" ht="18" customHeight="1" x14ac:dyDescent="0.15">
      <c r="A175" s="199" t="s">
        <v>856</v>
      </c>
      <c r="B175" s="200">
        <v>8195713.8572056238</v>
      </c>
      <c r="C175" s="200">
        <v>8584554.7598857637</v>
      </c>
      <c r="D175" s="228">
        <v>8.6074203214379139</v>
      </c>
      <c r="E175" s="228">
        <v>6.8255002877870536</v>
      </c>
      <c r="F175" s="201">
        <v>0.62356828525384356</v>
      </c>
      <c r="G175" s="201">
        <v>0.62239476557758133</v>
      </c>
      <c r="H175" s="200">
        <v>14877161.006260984</v>
      </c>
      <c r="I175" s="200">
        <v>15564651.896199474</v>
      </c>
      <c r="J175" s="201">
        <v>0.26464809865873762</v>
      </c>
      <c r="K175" s="201">
        <v>0.31305525448672838</v>
      </c>
      <c r="L175" s="201">
        <v>0.8488750582429353</v>
      </c>
      <c r="M175" s="201">
        <v>0.82515856128025999</v>
      </c>
      <c r="N175" s="201">
        <v>0.14629826291656317</v>
      </c>
      <c r="O175" s="201">
        <v>0.16856567926776875</v>
      </c>
      <c r="P175" s="201">
        <v>1.2986167428639508</v>
      </c>
      <c r="Q175" s="201">
        <v>1.2191112731273079</v>
      </c>
      <c r="R175" s="201">
        <v>1.3254824490055908</v>
      </c>
      <c r="S175" s="201">
        <v>1.2391839514283758</v>
      </c>
      <c r="T175" s="202">
        <v>1238576.7793277681</v>
      </c>
      <c r="U175" s="202">
        <v>1500935.9049868188</v>
      </c>
      <c r="V175" s="202">
        <v>166003068</v>
      </c>
      <c r="W175" s="202">
        <v>214072645</v>
      </c>
      <c r="X175" s="202"/>
      <c r="Y175" s="202"/>
      <c r="Z175" s="203">
        <v>18.38158643060148</v>
      </c>
      <c r="AA175" s="203">
        <v>17.393811249722539</v>
      </c>
      <c r="AB175" s="202">
        <v>0</v>
      </c>
      <c r="AC175" s="202">
        <v>0</v>
      </c>
      <c r="AD175" s="202">
        <v>989670.71342267131</v>
      </c>
      <c r="AE175" s="202">
        <v>1249028.0258128296</v>
      </c>
      <c r="AF175" s="202">
        <v>150573.76175307558</v>
      </c>
      <c r="AG175" s="202">
        <v>155819.56579525484</v>
      </c>
      <c r="AH175" s="202">
        <v>311480.1742091389</v>
      </c>
      <c r="AI175" s="202">
        <v>330788.9092706503</v>
      </c>
      <c r="AJ175" s="202">
        <v>228439.58293057996</v>
      </c>
      <c r="AK175" s="202">
        <v>509266.01680579974</v>
      </c>
      <c r="AL175" s="229">
        <v>3.2998481603977704E-2</v>
      </c>
      <c r="AM175" s="229">
        <v>4.9733568213743452E-2</v>
      </c>
      <c r="AN175" s="229">
        <v>0.1491671748582023</v>
      </c>
      <c r="AO175" s="229">
        <v>0.18220734649129705</v>
      </c>
      <c r="AP175" s="229">
        <v>0.17412582773497667</v>
      </c>
      <c r="AQ175" s="229">
        <v>0.21352373051258725</v>
      </c>
      <c r="AR175" s="229">
        <v>0</v>
      </c>
      <c r="AS175" s="229">
        <v>0</v>
      </c>
      <c r="AT175" s="229">
        <v>0</v>
      </c>
      <c r="AU175" s="229">
        <v>0</v>
      </c>
      <c r="AV175" s="229">
        <v>0</v>
      </c>
      <c r="AW175" s="229">
        <v>0</v>
      </c>
      <c r="AX175" s="229">
        <v>0</v>
      </c>
      <c r="AY175" s="229">
        <v>0</v>
      </c>
      <c r="AZ175" s="229">
        <v>0</v>
      </c>
      <c r="BA175" s="229">
        <v>0</v>
      </c>
      <c r="BB175" s="236" t="s">
        <v>704</v>
      </c>
      <c r="BC175" s="236" t="s">
        <v>1340</v>
      </c>
      <c r="BD175" s="236" t="s">
        <v>795</v>
      </c>
    </row>
    <row r="176" spans="1:56" ht="18" customHeight="1" x14ac:dyDescent="0.15">
      <c r="A176" s="194" t="s">
        <v>857</v>
      </c>
      <c r="B176" s="195">
        <v>5227120.8363028951</v>
      </c>
      <c r="C176" s="195">
        <v>6264434.635857461</v>
      </c>
      <c r="D176" s="226">
        <v>3.2446877851710045</v>
      </c>
      <c r="E176" s="226">
        <v>2.926498607318595</v>
      </c>
      <c r="F176" s="196">
        <v>0.72104266195501088</v>
      </c>
      <c r="G176" s="196">
        <v>0.69020361915855977</v>
      </c>
      <c r="H176" s="195">
        <v>11838238.265033407</v>
      </c>
      <c r="I176" s="195">
        <v>13537514.322939865</v>
      </c>
      <c r="J176" s="196">
        <v>1.1529383471838881</v>
      </c>
      <c r="K176" s="196">
        <v>1.071239492000382</v>
      </c>
      <c r="L176" s="196">
        <v>0.55699722026272247</v>
      </c>
      <c r="M176" s="196">
        <v>0.55977491704471571</v>
      </c>
      <c r="N176" s="196">
        <v>0.56358505337365583</v>
      </c>
      <c r="O176" s="196">
        <v>0.54487966896531559</v>
      </c>
      <c r="P176" s="196">
        <v>1.0068555292378745</v>
      </c>
      <c r="Q176" s="196">
        <v>1.0000375479689678</v>
      </c>
      <c r="R176" s="196">
        <v>0.99515288642369149</v>
      </c>
      <c r="S176" s="196">
        <v>0.99083387645432375</v>
      </c>
      <c r="T176" s="197">
        <v>2315629.0605048258</v>
      </c>
      <c r="U176" s="197">
        <v>2757761.2572383075</v>
      </c>
      <c r="V176" s="197">
        <v>-71172392</v>
      </c>
      <c r="W176" s="197">
        <v>18138505</v>
      </c>
      <c r="X176" s="197"/>
      <c r="Y176" s="197"/>
      <c r="Z176" s="198">
        <v>22.68152538804026</v>
      </c>
      <c r="AA176" s="198">
        <v>19.099552195098084</v>
      </c>
      <c r="AB176" s="197">
        <v>0</v>
      </c>
      <c r="AC176" s="197">
        <v>0</v>
      </c>
      <c r="AD176" s="197">
        <v>1325019.6288047514</v>
      </c>
      <c r="AE176" s="197">
        <v>1673378.9398663698</v>
      </c>
      <c r="AF176" s="197">
        <v>267353.48218262807</v>
      </c>
      <c r="AG176" s="197">
        <v>423226.93207126955</v>
      </c>
      <c r="AH176" s="197">
        <v>222282.46622123237</v>
      </c>
      <c r="AI176" s="197">
        <v>261636.84632516705</v>
      </c>
      <c r="AJ176" s="197">
        <v>359694.91425389762</v>
      </c>
      <c r="AK176" s="197">
        <v>630524.21752041578</v>
      </c>
      <c r="AL176" s="227">
        <v>4.9074035123606037E-2</v>
      </c>
      <c r="AM176" s="227">
        <v>0.11848431053450523</v>
      </c>
      <c r="AN176" s="227">
        <v>0.48409004469377831</v>
      </c>
      <c r="AO176" s="227">
        <v>0.44264132966233449</v>
      </c>
      <c r="AP176" s="227">
        <v>0.15916423054657164</v>
      </c>
      <c r="AQ176" s="227">
        <v>0.18591632497439251</v>
      </c>
      <c r="AR176" s="227">
        <v>0</v>
      </c>
      <c r="AS176" s="227">
        <v>0</v>
      </c>
      <c r="AT176" s="227">
        <v>0</v>
      </c>
      <c r="AU176" s="227">
        <v>0</v>
      </c>
      <c r="AV176" s="227">
        <v>0</v>
      </c>
      <c r="AW176" s="227">
        <v>0</v>
      </c>
      <c r="AX176" s="227">
        <v>0</v>
      </c>
      <c r="AY176" s="227">
        <v>0</v>
      </c>
      <c r="AZ176" s="227">
        <v>0</v>
      </c>
      <c r="BA176" s="227">
        <v>0</v>
      </c>
      <c r="BB176" s="237" t="s">
        <v>704</v>
      </c>
      <c r="BC176" s="237" t="s">
        <v>1340</v>
      </c>
      <c r="BD176" s="237" t="s">
        <v>792</v>
      </c>
    </row>
    <row r="177" spans="1:56" ht="18" customHeight="1" x14ac:dyDescent="0.15">
      <c r="A177" s="199" t="s">
        <v>858</v>
      </c>
      <c r="B177" s="200">
        <v>6859307.0625299476</v>
      </c>
      <c r="C177" s="200">
        <v>8931106.7204120755</v>
      </c>
      <c r="D177" s="228">
        <v>6.1003597235769718</v>
      </c>
      <c r="E177" s="228">
        <v>5.6736494765124696</v>
      </c>
      <c r="F177" s="201">
        <v>0.62994297834752255</v>
      </c>
      <c r="G177" s="201">
        <v>0.60175067895371548</v>
      </c>
      <c r="H177" s="200">
        <v>12481829.933636799</v>
      </c>
      <c r="I177" s="200">
        <v>16089835.411835169</v>
      </c>
      <c r="J177" s="201">
        <v>0.36714198987031998</v>
      </c>
      <c r="K177" s="201">
        <v>0.31750420488254955</v>
      </c>
      <c r="L177" s="201">
        <v>0.7480354964571444</v>
      </c>
      <c r="M177" s="201">
        <v>0.71620055273756367</v>
      </c>
      <c r="N177" s="201">
        <v>0.29244602599878489</v>
      </c>
      <c r="O177" s="201">
        <v>0.30391756072818665</v>
      </c>
      <c r="P177" s="201">
        <v>1.04026295676521</v>
      </c>
      <c r="Q177" s="201">
        <v>1.1277755805985243</v>
      </c>
      <c r="R177" s="201">
        <v>1.0567660608583762</v>
      </c>
      <c r="S177" s="201">
        <v>1.1408186061003023</v>
      </c>
      <c r="T177" s="202">
        <v>1728301.8986583613</v>
      </c>
      <c r="U177" s="202">
        <v>2534643.1506947773</v>
      </c>
      <c r="V177" s="202">
        <v>239340519</v>
      </c>
      <c r="W177" s="202">
        <v>561837961</v>
      </c>
      <c r="X177" s="202"/>
      <c r="Y177" s="202"/>
      <c r="Z177" s="203">
        <v>15.943920107530493</v>
      </c>
      <c r="AA177" s="203">
        <v>13.233111553784498</v>
      </c>
      <c r="AB177" s="202">
        <v>0</v>
      </c>
      <c r="AC177" s="202">
        <v>0</v>
      </c>
      <c r="AD177" s="202">
        <v>939293.0306660278</v>
      </c>
      <c r="AE177" s="202">
        <v>1288451.1233828461</v>
      </c>
      <c r="AF177" s="202">
        <v>65512.477479635847</v>
      </c>
      <c r="AG177" s="202">
        <v>337760.39889793965</v>
      </c>
      <c r="AH177" s="202">
        <v>248207.88068998567</v>
      </c>
      <c r="AI177" s="202">
        <v>319317.5658840441</v>
      </c>
      <c r="AJ177" s="202">
        <v>172911.60565404885</v>
      </c>
      <c r="AK177" s="202">
        <v>460241.96454240545</v>
      </c>
      <c r="AL177" s="229">
        <v>6.9736939038088211E-2</v>
      </c>
      <c r="AM177" s="229">
        <v>0.17480269341012247</v>
      </c>
      <c r="AN177" s="229">
        <v>0</v>
      </c>
      <c r="AO177" s="229">
        <v>2.6950412251902155E-2</v>
      </c>
      <c r="AP177" s="229">
        <v>0.17470131521910315</v>
      </c>
      <c r="AQ177" s="229">
        <v>0.22629525428166974</v>
      </c>
      <c r="AR177" s="229">
        <v>0</v>
      </c>
      <c r="AS177" s="229">
        <v>0</v>
      </c>
      <c r="AT177" s="229">
        <v>0</v>
      </c>
      <c r="AU177" s="229">
        <v>0</v>
      </c>
      <c r="AV177" s="229">
        <v>0</v>
      </c>
      <c r="AW177" s="229">
        <v>0</v>
      </c>
      <c r="AX177" s="229">
        <v>0</v>
      </c>
      <c r="AY177" s="229">
        <v>0</v>
      </c>
      <c r="AZ177" s="229">
        <v>0</v>
      </c>
      <c r="BA177" s="229">
        <v>0</v>
      </c>
      <c r="BB177" s="236" t="s">
        <v>704</v>
      </c>
      <c r="BC177" s="236" t="s">
        <v>1340</v>
      </c>
      <c r="BD177" s="236" t="s">
        <v>792</v>
      </c>
    </row>
    <row r="178" spans="1:56" ht="18" customHeight="1" x14ac:dyDescent="0.15">
      <c r="A178" s="194" t="s">
        <v>859</v>
      </c>
      <c r="B178" s="195">
        <v>9546675.3343534805</v>
      </c>
      <c r="C178" s="195">
        <v>11638518.987758225</v>
      </c>
      <c r="D178" s="226">
        <v>6.0842961397404078</v>
      </c>
      <c r="E178" s="226">
        <v>6.089056517477621</v>
      </c>
      <c r="F178" s="196">
        <v>0.54632637434699527</v>
      </c>
      <c r="G178" s="196">
        <v>0.52492062933306927</v>
      </c>
      <c r="H178" s="195">
        <v>17108608.774674829</v>
      </c>
      <c r="I178" s="195">
        <v>20697381.064269319</v>
      </c>
      <c r="J178" s="196">
        <v>0.36846530498139607</v>
      </c>
      <c r="K178" s="196">
        <v>0.38487537930607435</v>
      </c>
      <c r="L178" s="196">
        <v>0.81101215428261575</v>
      </c>
      <c r="M178" s="196">
        <v>0.80628453465393146</v>
      </c>
      <c r="N178" s="196">
        <v>0.17868684354994566</v>
      </c>
      <c r="O178" s="196">
        <v>0.18608430092649567</v>
      </c>
      <c r="P178" s="196">
        <v>1.1180506201982809</v>
      </c>
      <c r="Q178" s="196">
        <v>1.1191399097242893</v>
      </c>
      <c r="R178" s="196">
        <v>1.1305470534632525</v>
      </c>
      <c r="S178" s="196">
        <v>1.1293420489802828</v>
      </c>
      <c r="T178" s="197">
        <v>1804205.6052027545</v>
      </c>
      <c r="U178" s="197">
        <v>2254561.1216526395</v>
      </c>
      <c r="V178" s="197">
        <v>279055704</v>
      </c>
      <c r="W178" s="197">
        <v>318830319</v>
      </c>
      <c r="X178" s="197"/>
      <c r="Y178" s="197"/>
      <c r="Z178" s="198">
        <v>8.1015431322611331</v>
      </c>
      <c r="AA178" s="198">
        <v>8.6709357770944298</v>
      </c>
      <c r="AB178" s="197">
        <v>0</v>
      </c>
      <c r="AC178" s="197">
        <v>0</v>
      </c>
      <c r="AD178" s="197">
        <v>1388376.7383320581</v>
      </c>
      <c r="AE178" s="197">
        <v>1702256.7785003826</v>
      </c>
      <c r="AF178" s="197">
        <v>241397.19892884471</v>
      </c>
      <c r="AG178" s="197">
        <v>247420.55241009948</v>
      </c>
      <c r="AH178" s="197">
        <v>355903.97589900537</v>
      </c>
      <c r="AI178" s="197">
        <v>429693.15493496554</v>
      </c>
      <c r="AJ178" s="197">
        <v>253540.58301453714</v>
      </c>
      <c r="AK178" s="197">
        <v>562231.73680183629</v>
      </c>
      <c r="AL178" s="227">
        <v>7.2739824012689025E-2</v>
      </c>
      <c r="AM178" s="227">
        <v>7.5421042623950996E-2</v>
      </c>
      <c r="AN178" s="227">
        <v>0</v>
      </c>
      <c r="AO178" s="227">
        <v>0</v>
      </c>
      <c r="AP178" s="227">
        <v>0.25991747900396789</v>
      </c>
      <c r="AQ178" s="227">
        <v>0.29766473880378197</v>
      </c>
      <c r="AR178" s="227">
        <v>0</v>
      </c>
      <c r="AS178" s="227">
        <v>0</v>
      </c>
      <c r="AT178" s="227">
        <v>0</v>
      </c>
      <c r="AU178" s="227">
        <v>0</v>
      </c>
      <c r="AV178" s="227">
        <v>0</v>
      </c>
      <c r="AW178" s="227">
        <v>0</v>
      </c>
      <c r="AX178" s="227">
        <v>0</v>
      </c>
      <c r="AY178" s="227">
        <v>0</v>
      </c>
      <c r="AZ178" s="227">
        <v>0</v>
      </c>
      <c r="BA178" s="227">
        <v>0</v>
      </c>
      <c r="BB178" s="237" t="s">
        <v>704</v>
      </c>
      <c r="BC178" s="237" t="s">
        <v>1340</v>
      </c>
      <c r="BD178" s="237" t="s">
        <v>792</v>
      </c>
    </row>
    <row r="179" spans="1:56" ht="18" customHeight="1" x14ac:dyDescent="0.15">
      <c r="A179" s="199" t="s">
        <v>860</v>
      </c>
      <c r="B179" s="200">
        <v>2961829.1747693582</v>
      </c>
      <c r="C179" s="200">
        <v>3701350.3122214158</v>
      </c>
      <c r="D179" s="228">
        <v>2.6868836486298955</v>
      </c>
      <c r="E179" s="228">
        <v>2.6343053886749561</v>
      </c>
      <c r="F179" s="201">
        <v>0.66308039786358342</v>
      </c>
      <c r="G179" s="201">
        <v>0.60490407904844545</v>
      </c>
      <c r="H179" s="200">
        <v>5719332.5761376591</v>
      </c>
      <c r="I179" s="200">
        <v>6518425.8773712032</v>
      </c>
      <c r="J179" s="201">
        <v>0.57172318744824524</v>
      </c>
      <c r="K179" s="201">
        <v>0.54815478232345538</v>
      </c>
      <c r="L179" s="201">
        <v>0.63490072248832552</v>
      </c>
      <c r="M179" s="201">
        <v>0.56496589104270023</v>
      </c>
      <c r="N179" s="201">
        <v>0.3671628577726434</v>
      </c>
      <c r="O179" s="201">
        <v>0.33553175328144913</v>
      </c>
      <c r="P179" s="201">
        <v>0.92189727625799744</v>
      </c>
      <c r="Q179" s="201">
        <v>0.94316490947848908</v>
      </c>
      <c r="R179" s="201">
        <v>1.1003758725151203</v>
      </c>
      <c r="S179" s="201">
        <v>1.0789365618630202</v>
      </c>
      <c r="T179" s="202">
        <v>1081361.6918212916</v>
      </c>
      <c r="U179" s="202">
        <v>1610213.6350160672</v>
      </c>
      <c r="V179" s="202">
        <v>-297702261</v>
      </c>
      <c r="W179" s="202">
        <v>-125424349</v>
      </c>
      <c r="X179" s="202"/>
      <c r="Y179" s="202"/>
      <c r="Z179" s="203">
        <v>6.0775745103097041</v>
      </c>
      <c r="AA179" s="203">
        <v>5.9127150752888378</v>
      </c>
      <c r="AB179" s="202">
        <v>0</v>
      </c>
      <c r="AC179" s="202">
        <v>0</v>
      </c>
      <c r="AD179" s="202">
        <v>692586.59997926827</v>
      </c>
      <c r="AE179" s="202">
        <v>959348.00342075259</v>
      </c>
      <c r="AF179" s="202">
        <v>145608.02301233544</v>
      </c>
      <c r="AG179" s="202">
        <v>159108.1891779828</v>
      </c>
      <c r="AH179" s="202">
        <v>138470.503368923</v>
      </c>
      <c r="AI179" s="202">
        <v>178326.23468435786</v>
      </c>
      <c r="AJ179" s="202">
        <v>164423.82595625584</v>
      </c>
      <c r="AK179" s="202">
        <v>427688.42085622478</v>
      </c>
      <c r="AL179" s="229">
        <v>8.1753270651438406E-2</v>
      </c>
      <c r="AM179" s="229">
        <v>8.6490350703070387E-2</v>
      </c>
      <c r="AN179" s="229">
        <v>0.14433004960484999</v>
      </c>
      <c r="AO179" s="229">
        <v>0.17610669970739068</v>
      </c>
      <c r="AP179" s="229">
        <v>0.16600809785769072</v>
      </c>
      <c r="AQ179" s="229">
        <v>0.20007223722011824</v>
      </c>
      <c r="AR179" s="229">
        <v>0</v>
      </c>
      <c r="AS179" s="229">
        <v>0</v>
      </c>
      <c r="AT179" s="229">
        <v>0</v>
      </c>
      <c r="AU179" s="229">
        <v>0</v>
      </c>
      <c r="AV179" s="229">
        <v>0</v>
      </c>
      <c r="AW179" s="229">
        <v>0</v>
      </c>
      <c r="AX179" s="229">
        <v>0</v>
      </c>
      <c r="AY179" s="229">
        <v>0</v>
      </c>
      <c r="AZ179" s="229">
        <v>0</v>
      </c>
      <c r="BA179" s="229">
        <v>0</v>
      </c>
      <c r="BB179" s="236" t="s">
        <v>704</v>
      </c>
      <c r="BC179" s="236" t="s">
        <v>1340</v>
      </c>
      <c r="BD179" s="236" t="s">
        <v>795</v>
      </c>
    </row>
    <row r="180" spans="1:56" ht="18" customHeight="1" x14ac:dyDescent="0.15">
      <c r="A180" s="194" t="s">
        <v>861</v>
      </c>
      <c r="B180" s="195">
        <v>6791258.4087241553</v>
      </c>
      <c r="C180" s="195">
        <v>7309963.9483106406</v>
      </c>
      <c r="D180" s="226">
        <v>4.029801572889685</v>
      </c>
      <c r="E180" s="226">
        <v>3.7853687932118425</v>
      </c>
      <c r="F180" s="196">
        <v>0.594406367687905</v>
      </c>
      <c r="G180" s="196">
        <v>0.59726567961171262</v>
      </c>
      <c r="H180" s="195">
        <v>10557413.819717601</v>
      </c>
      <c r="I180" s="195">
        <v>11661672.045133635</v>
      </c>
      <c r="J180" s="196">
        <v>1.2640086443846252</v>
      </c>
      <c r="K180" s="196">
        <v>1.151875343233518</v>
      </c>
      <c r="L180" s="196">
        <v>0.80569826970324165</v>
      </c>
      <c r="M180" s="196">
        <v>0.78626691574794383</v>
      </c>
      <c r="N180" s="196">
        <v>0.20774136292701367</v>
      </c>
      <c r="O180" s="196">
        <v>0.23204658953346755</v>
      </c>
      <c r="P180" s="196">
        <v>1.0078597849363042</v>
      </c>
      <c r="Q180" s="196">
        <v>1.0084790217632082</v>
      </c>
      <c r="R180" s="196">
        <v>1.0144971946378865</v>
      </c>
      <c r="S180" s="196">
        <v>1.0142559248701133</v>
      </c>
      <c r="T180" s="197">
        <v>1319553.2597075137</v>
      </c>
      <c r="U180" s="197">
        <v>1562381.1404437721</v>
      </c>
      <c r="V180" s="197">
        <v>-263417283</v>
      </c>
      <c r="W180" s="197">
        <v>-164307357</v>
      </c>
      <c r="X180" s="197"/>
      <c r="Y180" s="197"/>
      <c r="Z180" s="198">
        <v>5.4457314439455651</v>
      </c>
      <c r="AA180" s="198">
        <v>5.9966911387155903</v>
      </c>
      <c r="AB180" s="197">
        <v>0</v>
      </c>
      <c r="AC180" s="197">
        <v>0</v>
      </c>
      <c r="AD180" s="197">
        <v>1337019.4220877457</v>
      </c>
      <c r="AE180" s="197">
        <v>1537120.8388804842</v>
      </c>
      <c r="AF180" s="197">
        <v>150926.53580433689</v>
      </c>
      <c r="AG180" s="197">
        <v>157474.32955118507</v>
      </c>
      <c r="AH180" s="197">
        <v>221596.37493696422</v>
      </c>
      <c r="AI180" s="197">
        <v>246731.13918305602</v>
      </c>
      <c r="AJ180" s="197">
        <v>616096.14069591532</v>
      </c>
      <c r="AK180" s="197">
        <v>833375.64548663632</v>
      </c>
      <c r="AL180" s="227">
        <v>5.8301917574188622E-2</v>
      </c>
      <c r="AM180" s="227">
        <v>7.3247635609607897E-2</v>
      </c>
      <c r="AN180" s="227">
        <v>0</v>
      </c>
      <c r="AO180" s="227">
        <v>0</v>
      </c>
      <c r="AP180" s="227">
        <v>0.45842859458334345</v>
      </c>
      <c r="AQ180" s="227">
        <v>0.43892687549260512</v>
      </c>
      <c r="AR180" s="227">
        <v>0</v>
      </c>
      <c r="AS180" s="227">
        <v>0</v>
      </c>
      <c r="AT180" s="227">
        <v>0</v>
      </c>
      <c r="AU180" s="227">
        <v>0</v>
      </c>
      <c r="AV180" s="227">
        <v>0</v>
      </c>
      <c r="AW180" s="227">
        <v>0</v>
      </c>
      <c r="AX180" s="227">
        <v>0</v>
      </c>
      <c r="AY180" s="227">
        <v>0</v>
      </c>
      <c r="AZ180" s="227">
        <v>0</v>
      </c>
      <c r="BA180" s="227">
        <v>0</v>
      </c>
      <c r="BB180" s="237" t="s">
        <v>704</v>
      </c>
      <c r="BC180" s="237" t="s">
        <v>1340</v>
      </c>
      <c r="BD180" s="237" t="s">
        <v>792</v>
      </c>
    </row>
    <row r="181" spans="1:56" ht="18" customHeight="1" x14ac:dyDescent="0.15">
      <c r="A181" s="199" t="s">
        <v>862</v>
      </c>
      <c r="B181" s="200">
        <v>11557582.423541775</v>
      </c>
      <c r="C181" s="200">
        <v>13519694.944999125</v>
      </c>
      <c r="D181" s="228">
        <v>10.229993994823559</v>
      </c>
      <c r="E181" s="228">
        <v>8.1728497353327398</v>
      </c>
      <c r="F181" s="201">
        <v>0.62547737959220451</v>
      </c>
      <c r="G181" s="201">
        <v>0.6105722672542736</v>
      </c>
      <c r="H181" s="200">
        <v>27905584.055176035</v>
      </c>
      <c r="I181" s="200">
        <v>31124318.957260467</v>
      </c>
      <c r="J181" s="201">
        <v>0.12732930178083995</v>
      </c>
      <c r="K181" s="201">
        <v>0.16806396194336753</v>
      </c>
      <c r="L181" s="201">
        <v>0.87205168382080511</v>
      </c>
      <c r="M181" s="201">
        <v>0.80272142863454121</v>
      </c>
      <c r="N181" s="201">
        <v>0.12395215529974628</v>
      </c>
      <c r="O181" s="201">
        <v>0.15180837948345544</v>
      </c>
      <c r="P181" s="201">
        <v>1.4236276951222406</v>
      </c>
      <c r="Q181" s="201">
        <v>1.3427683867712612</v>
      </c>
      <c r="R181" s="201">
        <v>1.4293253888151416</v>
      </c>
      <c r="S181" s="201">
        <v>1.3495209955383538</v>
      </c>
      <c r="T181" s="202">
        <v>1478773.2101944298</v>
      </c>
      <c r="U181" s="202">
        <v>2667146.1040462428</v>
      </c>
      <c r="V181" s="202">
        <v>257635095</v>
      </c>
      <c r="W181" s="202">
        <v>470155784</v>
      </c>
      <c r="X181" s="202"/>
      <c r="Y181" s="202"/>
      <c r="Z181" s="203">
        <v>7.094572847702298</v>
      </c>
      <c r="AA181" s="203">
        <v>7.7702454214967798</v>
      </c>
      <c r="AB181" s="202">
        <v>0</v>
      </c>
      <c r="AC181" s="202">
        <v>0</v>
      </c>
      <c r="AD181" s="202">
        <v>1349908.5088456823</v>
      </c>
      <c r="AE181" s="202">
        <v>1729261.2723769487</v>
      </c>
      <c r="AF181" s="202">
        <v>193483.1210369592</v>
      </c>
      <c r="AG181" s="202">
        <v>365772.62725521112</v>
      </c>
      <c r="AH181" s="202">
        <v>586698.20388859708</v>
      </c>
      <c r="AI181" s="202">
        <v>696467.98458574177</v>
      </c>
      <c r="AJ181" s="202">
        <v>224347.08635487829</v>
      </c>
      <c r="AK181" s="202">
        <v>476950.27728148544</v>
      </c>
      <c r="AL181" s="229">
        <v>5.3548784563291839E-2</v>
      </c>
      <c r="AM181" s="229">
        <v>0.13053456089539781</v>
      </c>
      <c r="AN181" s="229">
        <v>0</v>
      </c>
      <c r="AO181" s="229">
        <v>5.611713233558459E-3</v>
      </c>
      <c r="AP181" s="229">
        <v>0.14222115711918251</v>
      </c>
      <c r="AQ181" s="229">
        <v>0.16880482737535904</v>
      </c>
      <c r="AR181" s="229">
        <v>0</v>
      </c>
      <c r="AS181" s="229">
        <v>0</v>
      </c>
      <c r="AT181" s="229">
        <v>0</v>
      </c>
      <c r="AU181" s="229">
        <v>0</v>
      </c>
      <c r="AV181" s="229">
        <v>0</v>
      </c>
      <c r="AW181" s="229">
        <v>0</v>
      </c>
      <c r="AX181" s="229">
        <v>0</v>
      </c>
      <c r="AY181" s="229">
        <v>0</v>
      </c>
      <c r="AZ181" s="229">
        <v>0</v>
      </c>
      <c r="BA181" s="229">
        <v>0</v>
      </c>
      <c r="BB181" s="236" t="s">
        <v>704</v>
      </c>
      <c r="BC181" s="236" t="s">
        <v>1340</v>
      </c>
      <c r="BD181" s="236" t="s">
        <v>795</v>
      </c>
    </row>
    <row r="182" spans="1:56" ht="18" customHeight="1" x14ac:dyDescent="0.15">
      <c r="A182" s="194" t="s">
        <v>863</v>
      </c>
      <c r="B182" s="195">
        <v>6992274.6958770296</v>
      </c>
      <c r="C182" s="195">
        <v>8401114.8301968109</v>
      </c>
      <c r="D182" s="226">
        <v>7.380783921752637</v>
      </c>
      <c r="E182" s="226">
        <v>5.8975315328934874</v>
      </c>
      <c r="F182" s="196">
        <v>0.53631157724024703</v>
      </c>
      <c r="G182" s="196">
        <v>0.52397458666269514</v>
      </c>
      <c r="H182" s="195">
        <v>13137642.462577216</v>
      </c>
      <c r="I182" s="195">
        <v>14897744.815543743</v>
      </c>
      <c r="J182" s="196">
        <v>0.29406791641184343</v>
      </c>
      <c r="K182" s="196">
        <v>0.32248223984757979</v>
      </c>
      <c r="L182" s="196">
        <v>0.78420967824311105</v>
      </c>
      <c r="M182" s="196">
        <v>0.73611018791459037</v>
      </c>
      <c r="N182" s="196">
        <v>0.20129915711346261</v>
      </c>
      <c r="O182" s="196">
        <v>0.20730033786563556</v>
      </c>
      <c r="P182" s="196">
        <v>1.3264827115316853</v>
      </c>
      <c r="Q182" s="196">
        <v>1.2474873999341582</v>
      </c>
      <c r="R182" s="196">
        <v>1.3723278779650576</v>
      </c>
      <c r="S182" s="196">
        <v>1.2770458932606263</v>
      </c>
      <c r="T182" s="197">
        <v>1508865.2064358569</v>
      </c>
      <c r="U182" s="197">
        <v>2216968.6138485847</v>
      </c>
      <c r="V182" s="197">
        <v>-376708052</v>
      </c>
      <c r="W182" s="197">
        <v>-288400832</v>
      </c>
      <c r="X182" s="197"/>
      <c r="Y182" s="197"/>
      <c r="Z182" s="198">
        <v>19.164638633536274</v>
      </c>
      <c r="AA182" s="198">
        <v>17.316945654922417</v>
      </c>
      <c r="AB182" s="197">
        <v>0</v>
      </c>
      <c r="AC182" s="197">
        <v>0</v>
      </c>
      <c r="AD182" s="197">
        <v>935751.90274385863</v>
      </c>
      <c r="AE182" s="197">
        <v>1281740.6437293494</v>
      </c>
      <c r="AF182" s="197">
        <v>179097.54489297516</v>
      </c>
      <c r="AG182" s="197">
        <v>203918.95460422355</v>
      </c>
      <c r="AH182" s="197">
        <v>306226.75966096827</v>
      </c>
      <c r="AI182" s="197">
        <v>362502.46616865398</v>
      </c>
      <c r="AJ182" s="197">
        <v>163684.91868984341</v>
      </c>
      <c r="AK182" s="197">
        <v>464735.57721591729</v>
      </c>
      <c r="AL182" s="227">
        <v>3.3946179909039691E-2</v>
      </c>
      <c r="AM182" s="227">
        <v>0.12099060218640657</v>
      </c>
      <c r="AN182" s="227">
        <v>0</v>
      </c>
      <c r="AO182" s="227">
        <v>1.0475260271512509E-2</v>
      </c>
      <c r="AP182" s="227">
        <v>0.1468097730305086</v>
      </c>
      <c r="AQ182" s="227">
        <v>0.19211013995286833</v>
      </c>
      <c r="AR182" s="227">
        <v>0</v>
      </c>
      <c r="AS182" s="227">
        <v>0</v>
      </c>
      <c r="AT182" s="227">
        <v>0</v>
      </c>
      <c r="AU182" s="227">
        <v>0</v>
      </c>
      <c r="AV182" s="227">
        <v>0</v>
      </c>
      <c r="AW182" s="227">
        <v>0</v>
      </c>
      <c r="AX182" s="227">
        <v>0</v>
      </c>
      <c r="AY182" s="227">
        <v>0</v>
      </c>
      <c r="AZ182" s="227">
        <v>0</v>
      </c>
      <c r="BA182" s="227">
        <v>0</v>
      </c>
      <c r="BB182" s="237" t="s">
        <v>704</v>
      </c>
      <c r="BC182" s="237" t="s">
        <v>1340</v>
      </c>
      <c r="BD182" s="237" t="s">
        <v>795</v>
      </c>
    </row>
    <row r="183" spans="1:56" ht="18" customHeight="1" x14ac:dyDescent="0.15">
      <c r="A183" s="199" t="s">
        <v>864</v>
      </c>
      <c r="B183" s="200">
        <v>9365308.567090176</v>
      </c>
      <c r="C183" s="200">
        <v>9662722.4013015181</v>
      </c>
      <c r="D183" s="228">
        <v>5.9460512253607316</v>
      </c>
      <c r="E183" s="228">
        <v>4.8939444588926095</v>
      </c>
      <c r="F183" s="201">
        <v>0.66222361220800718</v>
      </c>
      <c r="G183" s="201">
        <v>0.65902499408510262</v>
      </c>
      <c r="H183" s="200">
        <v>21327560.822125811</v>
      </c>
      <c r="I183" s="200">
        <v>21868452.4862101</v>
      </c>
      <c r="J183" s="201">
        <v>0.46550631168576662</v>
      </c>
      <c r="K183" s="201">
        <v>0.54889146710310366</v>
      </c>
      <c r="L183" s="201">
        <v>0.81430193424726671</v>
      </c>
      <c r="M183" s="201">
        <v>0.75390865119070238</v>
      </c>
      <c r="N183" s="201">
        <v>0.19244659267649558</v>
      </c>
      <c r="O183" s="201">
        <v>0.2653302315919554</v>
      </c>
      <c r="P183" s="201">
        <v>1.1739558864638993</v>
      </c>
      <c r="Q183" s="201">
        <v>1.0904990307730951</v>
      </c>
      <c r="R183" s="201">
        <v>1.1791051271841442</v>
      </c>
      <c r="S183" s="201">
        <v>1.0894794128868412</v>
      </c>
      <c r="T183" s="202">
        <v>1739119.686086148</v>
      </c>
      <c r="U183" s="202">
        <v>2377912.388906105</v>
      </c>
      <c r="V183" s="202">
        <v>-112555170</v>
      </c>
      <c r="W183" s="202">
        <v>29957284</v>
      </c>
      <c r="X183" s="202"/>
      <c r="Y183" s="202"/>
      <c r="Z183" s="203">
        <v>6.5471083603614693</v>
      </c>
      <c r="AA183" s="203">
        <v>6.6277565864158392</v>
      </c>
      <c r="AB183" s="202">
        <v>0</v>
      </c>
      <c r="AC183" s="202">
        <v>0</v>
      </c>
      <c r="AD183" s="202">
        <v>1530494.6141927487</v>
      </c>
      <c r="AE183" s="202">
        <v>1759211.8875116208</v>
      </c>
      <c r="AF183" s="202">
        <v>335150.83483111253</v>
      </c>
      <c r="AG183" s="202">
        <v>344872.43198016734</v>
      </c>
      <c r="AH183" s="202">
        <v>459260.47102572059</v>
      </c>
      <c r="AI183" s="202">
        <v>471713.89061047416</v>
      </c>
      <c r="AJ183" s="202">
        <v>269326.74868298729</v>
      </c>
      <c r="AK183" s="202">
        <v>576960.52928416478</v>
      </c>
      <c r="AL183" s="229">
        <v>3.5429963080304883E-2</v>
      </c>
      <c r="AM183" s="229">
        <v>6.8827793235289661E-2</v>
      </c>
      <c r="AN183" s="229">
        <v>0</v>
      </c>
      <c r="AO183" s="229">
        <v>0</v>
      </c>
      <c r="AP183" s="229">
        <v>0.20920655601986854</v>
      </c>
      <c r="AQ183" s="229">
        <v>0.24000026140580868</v>
      </c>
      <c r="AR183" s="229">
        <v>0</v>
      </c>
      <c r="AS183" s="229">
        <v>0</v>
      </c>
      <c r="AT183" s="229">
        <v>0</v>
      </c>
      <c r="AU183" s="229">
        <v>0</v>
      </c>
      <c r="AV183" s="229">
        <v>0</v>
      </c>
      <c r="AW183" s="229">
        <v>0</v>
      </c>
      <c r="AX183" s="229">
        <v>0</v>
      </c>
      <c r="AY183" s="229">
        <v>0</v>
      </c>
      <c r="AZ183" s="229">
        <v>0</v>
      </c>
      <c r="BA183" s="229">
        <v>0</v>
      </c>
      <c r="BB183" s="236" t="s">
        <v>704</v>
      </c>
      <c r="BC183" s="236" t="s">
        <v>1340</v>
      </c>
      <c r="BD183" s="236" t="s">
        <v>792</v>
      </c>
    </row>
    <row r="184" spans="1:56" ht="18" customHeight="1" x14ac:dyDescent="0.15">
      <c r="A184" s="194" t="s">
        <v>865</v>
      </c>
      <c r="B184" s="195">
        <v>2866378.8794999248</v>
      </c>
      <c r="C184" s="195">
        <v>3180010.1406838382</v>
      </c>
      <c r="D184" s="226">
        <v>6.7967160700265108</v>
      </c>
      <c r="E184" s="226">
        <v>5.0255257986333053</v>
      </c>
      <c r="F184" s="196">
        <v>0.65363071772713832</v>
      </c>
      <c r="G184" s="196">
        <v>0.6321430060336457</v>
      </c>
      <c r="H184" s="195">
        <v>5363803.34081438</v>
      </c>
      <c r="I184" s="195">
        <v>5837435.1653863536</v>
      </c>
      <c r="J184" s="196">
        <v>0.33044950916944021</v>
      </c>
      <c r="K184" s="196">
        <v>0.4444185061005238</v>
      </c>
      <c r="L184" s="196">
        <v>0.83011520741885425</v>
      </c>
      <c r="M184" s="196">
        <v>0.76607891975769293</v>
      </c>
      <c r="N184" s="196">
        <v>0.15899300415446807</v>
      </c>
      <c r="O184" s="196">
        <v>0.22763396741225389</v>
      </c>
      <c r="P184" s="196">
        <v>1.2523152316841613</v>
      </c>
      <c r="Q184" s="196">
        <v>1.1314116562536078</v>
      </c>
      <c r="R184" s="196">
        <v>1.2749870526111506</v>
      </c>
      <c r="S184" s="196">
        <v>1.146639017566087</v>
      </c>
      <c r="T184" s="197">
        <v>486954.18140282173</v>
      </c>
      <c r="U184" s="197">
        <v>743871.4072902546</v>
      </c>
      <c r="V184" s="197">
        <v>-175836491</v>
      </c>
      <c r="W184" s="197">
        <v>155285590</v>
      </c>
      <c r="X184" s="197"/>
      <c r="Y184" s="197"/>
      <c r="Z184" s="198">
        <v>14.900724084293326</v>
      </c>
      <c r="AA184" s="198">
        <v>11.74268412701381</v>
      </c>
      <c r="AB184" s="197">
        <v>0</v>
      </c>
      <c r="AC184" s="197">
        <v>0</v>
      </c>
      <c r="AD184" s="197">
        <v>444331.5628859768</v>
      </c>
      <c r="AE184" s="197">
        <v>597689.87658783968</v>
      </c>
      <c r="AF184" s="197">
        <v>75210.07807400712</v>
      </c>
      <c r="AG184" s="197">
        <v>81888.502585730792</v>
      </c>
      <c r="AH184" s="197">
        <v>118705.98031832105</v>
      </c>
      <c r="AI184" s="197">
        <v>128000.79078174425</v>
      </c>
      <c r="AJ184" s="197">
        <v>92317.372947733093</v>
      </c>
      <c r="AK184" s="197">
        <v>277840.97941457049</v>
      </c>
      <c r="AL184" s="227">
        <v>2.8435851706368118E-2</v>
      </c>
      <c r="AM184" s="227">
        <v>6.1361483191478633E-2</v>
      </c>
      <c r="AN184" s="227">
        <v>0</v>
      </c>
      <c r="AO184" s="227">
        <v>0</v>
      </c>
      <c r="AP184" s="227">
        <v>0.2184379410744812</v>
      </c>
      <c r="AQ184" s="227">
        <v>0.26767990526766311</v>
      </c>
      <c r="AR184" s="227">
        <v>0</v>
      </c>
      <c r="AS184" s="227">
        <v>0</v>
      </c>
      <c r="AT184" s="227">
        <v>0</v>
      </c>
      <c r="AU184" s="227">
        <v>0</v>
      </c>
      <c r="AV184" s="227">
        <v>0</v>
      </c>
      <c r="AW184" s="227">
        <v>0</v>
      </c>
      <c r="AX184" s="227">
        <v>0</v>
      </c>
      <c r="AY184" s="227">
        <v>0</v>
      </c>
      <c r="AZ184" s="227">
        <v>0</v>
      </c>
      <c r="BA184" s="227">
        <v>0</v>
      </c>
      <c r="BB184" s="237" t="s">
        <v>705</v>
      </c>
      <c r="BC184" s="237" t="s">
        <v>1340</v>
      </c>
      <c r="BD184" s="237" t="s">
        <v>806</v>
      </c>
    </row>
    <row r="185" spans="1:56" ht="18" customHeight="1" x14ac:dyDescent="0.15">
      <c r="A185" s="199" t="s">
        <v>866</v>
      </c>
      <c r="B185" s="200">
        <v>4705675.4437050838</v>
      </c>
      <c r="C185" s="200">
        <v>5848346.8737024218</v>
      </c>
      <c r="D185" s="228">
        <v>4.2910921527305073</v>
      </c>
      <c r="E185" s="228">
        <v>4.0733166008177264</v>
      </c>
      <c r="F185" s="201">
        <v>0.68467473638597487</v>
      </c>
      <c r="G185" s="201">
        <v>0.63992851552968322</v>
      </c>
      <c r="H185" s="200">
        <v>9833357.1640936919</v>
      </c>
      <c r="I185" s="200">
        <v>11575889.931328187</v>
      </c>
      <c r="J185" s="201">
        <v>0.62639006610584658</v>
      </c>
      <c r="K185" s="201">
        <v>0.59339107562399107</v>
      </c>
      <c r="L185" s="201">
        <v>0.61497501282500111</v>
      </c>
      <c r="M185" s="201">
        <v>0.61730339146417701</v>
      </c>
      <c r="N185" s="201">
        <v>0.35957802863235627</v>
      </c>
      <c r="O185" s="201">
        <v>0.35702867421206691</v>
      </c>
      <c r="P185" s="201">
        <v>1.0681527589582704</v>
      </c>
      <c r="Q185" s="201">
        <v>1.0509542088834027</v>
      </c>
      <c r="R185" s="201">
        <v>1.070606833194818</v>
      </c>
      <c r="S185" s="201">
        <v>1.0549835598168615</v>
      </c>
      <c r="T185" s="202">
        <v>1811802.6273622571</v>
      </c>
      <c r="U185" s="202">
        <v>2238142.5141070001</v>
      </c>
      <c r="V185" s="202">
        <v>193878469</v>
      </c>
      <c r="W185" s="202">
        <v>375709452</v>
      </c>
      <c r="X185" s="202"/>
      <c r="Y185" s="202"/>
      <c r="Z185" s="203">
        <v>17.693393008156736</v>
      </c>
      <c r="AA185" s="203">
        <v>15.067254203427579</v>
      </c>
      <c r="AB185" s="202">
        <v>0</v>
      </c>
      <c r="AC185" s="202">
        <v>0</v>
      </c>
      <c r="AD185" s="202">
        <v>923636.35520361993</v>
      </c>
      <c r="AE185" s="202">
        <v>1194483.2549906841</v>
      </c>
      <c r="AF185" s="202">
        <v>183979.66329518234</v>
      </c>
      <c r="AG185" s="202">
        <v>193306.93638541392</v>
      </c>
      <c r="AH185" s="202">
        <v>159995.12203886081</v>
      </c>
      <c r="AI185" s="202">
        <v>206081.12656374768</v>
      </c>
      <c r="AJ185" s="202">
        <v>271784.66688847489</v>
      </c>
      <c r="AK185" s="202">
        <v>554160.01410700032</v>
      </c>
      <c r="AL185" s="229">
        <v>6.5236688599498216E-2</v>
      </c>
      <c r="AM185" s="229">
        <v>7.4736724019052944E-2</v>
      </c>
      <c r="AN185" s="229">
        <v>0</v>
      </c>
      <c r="AO185" s="229">
        <v>9.8495054765955058E-3</v>
      </c>
      <c r="AP185" s="229">
        <v>0.19339586114425322</v>
      </c>
      <c r="AQ185" s="229">
        <v>0.22985292276957242</v>
      </c>
      <c r="AR185" s="229">
        <v>0</v>
      </c>
      <c r="AS185" s="229">
        <v>0</v>
      </c>
      <c r="AT185" s="229">
        <v>0</v>
      </c>
      <c r="AU185" s="229">
        <v>0</v>
      </c>
      <c r="AV185" s="229">
        <v>0</v>
      </c>
      <c r="AW185" s="229">
        <v>0</v>
      </c>
      <c r="AX185" s="229">
        <v>0</v>
      </c>
      <c r="AY185" s="229">
        <v>0</v>
      </c>
      <c r="AZ185" s="229">
        <v>0</v>
      </c>
      <c r="BA185" s="229">
        <v>0</v>
      </c>
      <c r="BB185" s="236" t="s">
        <v>704</v>
      </c>
      <c r="BC185" s="236" t="s">
        <v>1340</v>
      </c>
      <c r="BD185" s="236" t="s">
        <v>795</v>
      </c>
    </row>
    <row r="186" spans="1:56" ht="18" customHeight="1" x14ac:dyDescent="0.15">
      <c r="A186" s="194" t="s">
        <v>867</v>
      </c>
      <c r="B186" s="195">
        <v>1894777.7745132432</v>
      </c>
      <c r="C186" s="195">
        <v>2923619.566304157</v>
      </c>
      <c r="D186" s="226">
        <v>3.2523631081279061</v>
      </c>
      <c r="E186" s="226">
        <v>2.5742360025442426</v>
      </c>
      <c r="F186" s="196">
        <v>0.62506161550939432</v>
      </c>
      <c r="G186" s="196">
        <v>0.56439992807834238</v>
      </c>
      <c r="H186" s="195">
        <v>3286663.2145237681</v>
      </c>
      <c r="I186" s="195">
        <v>4894771.8456411157</v>
      </c>
      <c r="J186" s="196">
        <v>0.69613699947683771</v>
      </c>
      <c r="K186" s="196">
        <v>0.55330458134884564</v>
      </c>
      <c r="L186" s="196">
        <v>0.72099489677478101</v>
      </c>
      <c r="M186" s="196">
        <v>0.57843725847495364</v>
      </c>
      <c r="N186" s="196">
        <v>0.27063706925768488</v>
      </c>
      <c r="O186" s="196">
        <v>0.40398199195836942</v>
      </c>
      <c r="P186" s="196">
        <v>0.97567719018515464</v>
      </c>
      <c r="Q186" s="196">
        <v>0.98740263982971843</v>
      </c>
      <c r="R186" s="196">
        <v>0.98884913207538572</v>
      </c>
      <c r="S186" s="196">
        <v>1.0145373425199629</v>
      </c>
      <c r="T186" s="197">
        <v>528652.66856691812</v>
      </c>
      <c r="U186" s="197">
        <v>1232489.0795474479</v>
      </c>
      <c r="V186" s="197">
        <v>162074844</v>
      </c>
      <c r="W186" s="197">
        <v>667707321</v>
      </c>
      <c r="X186" s="197"/>
      <c r="Y186" s="197"/>
      <c r="Z186" s="198">
        <v>5.7408305760359406</v>
      </c>
      <c r="AA186" s="198">
        <v>10.012444250976138</v>
      </c>
      <c r="AB186" s="197">
        <v>0</v>
      </c>
      <c r="AC186" s="197">
        <v>0</v>
      </c>
      <c r="AD186" s="197">
        <v>505294.09752674965</v>
      </c>
      <c r="AE186" s="197">
        <v>795650.55876162078</v>
      </c>
      <c r="AF186" s="197">
        <v>71936.117698649367</v>
      </c>
      <c r="AG186" s="197">
        <v>153940.65365725313</v>
      </c>
      <c r="AH186" s="197">
        <v>73354.715313102963</v>
      </c>
      <c r="AI186" s="197">
        <v>107233.28056481321</v>
      </c>
      <c r="AJ186" s="197">
        <v>71438.221890896326</v>
      </c>
      <c r="AK186" s="197">
        <v>375920.73697596916</v>
      </c>
      <c r="AL186" s="227">
        <v>1.7013074649846742E-2</v>
      </c>
      <c r="AM186" s="227">
        <v>0.13666049638546682</v>
      </c>
      <c r="AN186" s="227">
        <v>0</v>
      </c>
      <c r="AO186" s="227">
        <v>1.6743998465739773E-2</v>
      </c>
      <c r="AP186" s="227">
        <v>0.22563050364784495</v>
      </c>
      <c r="AQ186" s="227">
        <v>0.28247199955767621</v>
      </c>
      <c r="AR186" s="227">
        <v>0</v>
      </c>
      <c r="AS186" s="227">
        <v>0</v>
      </c>
      <c r="AT186" s="227">
        <v>0</v>
      </c>
      <c r="AU186" s="227">
        <v>0</v>
      </c>
      <c r="AV186" s="227">
        <v>0</v>
      </c>
      <c r="AW186" s="227">
        <v>0</v>
      </c>
      <c r="AX186" s="227">
        <v>0</v>
      </c>
      <c r="AY186" s="227">
        <v>0</v>
      </c>
      <c r="AZ186" s="227">
        <v>0</v>
      </c>
      <c r="BA186" s="227">
        <v>0</v>
      </c>
      <c r="BB186" s="237" t="s">
        <v>705</v>
      </c>
      <c r="BC186" s="237" t="s">
        <v>1310</v>
      </c>
      <c r="BD186" s="237" t="s">
        <v>798</v>
      </c>
    </row>
    <row r="187" spans="1:56" ht="18" customHeight="1" x14ac:dyDescent="0.15">
      <c r="A187" s="199" t="s">
        <v>868</v>
      </c>
      <c r="B187" s="200">
        <v>818856.58043895161</v>
      </c>
      <c r="C187" s="200">
        <v>1856013.6633283612</v>
      </c>
      <c r="D187" s="228">
        <v>1.1675341594772601</v>
      </c>
      <c r="E187" s="228">
        <v>2.3013948235017097</v>
      </c>
      <c r="F187" s="201">
        <v>0.82880267980128963</v>
      </c>
      <c r="G187" s="201">
        <v>0.65138956940813486</v>
      </c>
      <c r="H187" s="200">
        <v>2199820.4776617656</v>
      </c>
      <c r="I187" s="200">
        <v>3652540.9083031467</v>
      </c>
      <c r="J187" s="201">
        <v>0.2208705178878502</v>
      </c>
      <c r="K187" s="201">
        <v>0.32248034431792216</v>
      </c>
      <c r="L187" s="201">
        <v>0.54529625357351663</v>
      </c>
      <c r="M187" s="201">
        <v>0.39451630360900453</v>
      </c>
      <c r="N187" s="201">
        <v>0.58165916247964311</v>
      </c>
      <c r="O187" s="201">
        <v>0.55422886908313851</v>
      </c>
      <c r="P187" s="201">
        <v>0.9704052149679584</v>
      </c>
      <c r="Q187" s="201">
        <v>0.9516277166930005</v>
      </c>
      <c r="R187" s="201">
        <v>0.97026549152470776</v>
      </c>
      <c r="S187" s="201">
        <v>0.94678389375416772</v>
      </c>
      <c r="T187" s="202">
        <v>372337.15491157043</v>
      </c>
      <c r="U187" s="202">
        <v>1123786.0134242489</v>
      </c>
      <c r="V187" s="202">
        <v>297646662</v>
      </c>
      <c r="W187" s="202">
        <v>859183211</v>
      </c>
      <c r="X187" s="202"/>
      <c r="Y187" s="202"/>
      <c r="Z187" s="203">
        <v>9.589485914528785</v>
      </c>
      <c r="AA187" s="203">
        <v>15.122676042394371</v>
      </c>
      <c r="AB187" s="202">
        <v>0</v>
      </c>
      <c r="AC187" s="202">
        <v>0</v>
      </c>
      <c r="AD187" s="202">
        <v>623851.19021237316</v>
      </c>
      <c r="AE187" s="202">
        <v>613168.09595851984</v>
      </c>
      <c r="AF187" s="202">
        <v>58149.719511328927</v>
      </c>
      <c r="AG187" s="202">
        <v>95983.610270615827</v>
      </c>
      <c r="AH187" s="202">
        <v>29328.96981319696</v>
      </c>
      <c r="AI187" s="202">
        <v>58769.647347112725</v>
      </c>
      <c r="AJ187" s="202">
        <v>355730.73883088288</v>
      </c>
      <c r="AK187" s="202">
        <v>358868.82314084814</v>
      </c>
      <c r="AL187" s="229">
        <v>2.8101442468016762E-2</v>
      </c>
      <c r="AM187" s="229">
        <v>0.14911323923265402</v>
      </c>
      <c r="AN187" s="229">
        <v>0.50329804293243485</v>
      </c>
      <c r="AO187" s="229">
        <v>0.32962999355107819</v>
      </c>
      <c r="AP187" s="229">
        <v>0.28990977164470527</v>
      </c>
      <c r="AQ187" s="229">
        <v>0.28925326704724763</v>
      </c>
      <c r="AR187" s="229">
        <v>0</v>
      </c>
      <c r="AS187" s="229">
        <v>0</v>
      </c>
      <c r="AT187" s="229">
        <v>0</v>
      </c>
      <c r="AU187" s="229">
        <v>0</v>
      </c>
      <c r="AV187" s="229">
        <v>0</v>
      </c>
      <c r="AW187" s="229">
        <v>0</v>
      </c>
      <c r="AX187" s="229">
        <v>0</v>
      </c>
      <c r="AY187" s="229">
        <v>0</v>
      </c>
      <c r="AZ187" s="229">
        <v>0</v>
      </c>
      <c r="BA187" s="229">
        <v>0</v>
      </c>
      <c r="BB187" s="236" t="s">
        <v>705</v>
      </c>
      <c r="BC187" s="236" t="s">
        <v>1310</v>
      </c>
      <c r="BD187" s="236" t="s">
        <v>798</v>
      </c>
    </row>
    <row r="188" spans="1:56" ht="18" customHeight="1" x14ac:dyDescent="0.15">
      <c r="A188" s="194" t="s">
        <v>869</v>
      </c>
      <c r="B188" s="195">
        <v>2469257.0240255813</v>
      </c>
      <c r="C188" s="195">
        <v>3027010.6651974763</v>
      </c>
      <c r="D188" s="226">
        <v>3.0131584391967086</v>
      </c>
      <c r="E188" s="226">
        <v>2.261134278555688</v>
      </c>
      <c r="F188" s="196">
        <v>0.70375567992915311</v>
      </c>
      <c r="G188" s="196">
        <v>0.66945736036295256</v>
      </c>
      <c r="H188" s="195">
        <v>5244480.6735805031</v>
      </c>
      <c r="I188" s="195">
        <v>6066151.8251663642</v>
      </c>
      <c r="J188" s="196">
        <v>2.2833406199395574</v>
      </c>
      <c r="K188" s="196">
        <v>1.8387354875085402</v>
      </c>
      <c r="L188" s="196">
        <v>0.49896832043029993</v>
      </c>
      <c r="M188" s="196">
        <v>0.47398899965814884</v>
      </c>
      <c r="N188" s="196">
        <v>0.49728443094149388</v>
      </c>
      <c r="O188" s="196">
        <v>0.49490339476049267</v>
      </c>
      <c r="P188" s="196">
        <v>1.0396213000563292</v>
      </c>
      <c r="Q188" s="196">
        <v>1.00927530168859</v>
      </c>
      <c r="R188" s="196">
        <v>1.0528065229266594</v>
      </c>
      <c r="S188" s="196">
        <v>1.0174695532133031</v>
      </c>
      <c r="T188" s="197">
        <v>1237175.9940368163</v>
      </c>
      <c r="U188" s="197">
        <v>1592240.9080459771</v>
      </c>
      <c r="V188" s="197">
        <v>-1420448694</v>
      </c>
      <c r="W188" s="197">
        <v>-956069745</v>
      </c>
      <c r="X188" s="197"/>
      <c r="Y188" s="197"/>
      <c r="Z188" s="198">
        <v>28.699267893635618</v>
      </c>
      <c r="AA188" s="198">
        <v>24.193669574161081</v>
      </c>
      <c r="AB188" s="197">
        <v>0</v>
      </c>
      <c r="AC188" s="197">
        <v>0</v>
      </c>
      <c r="AD188" s="197">
        <v>563472.78964653017</v>
      </c>
      <c r="AE188" s="197">
        <v>880208.60478783166</v>
      </c>
      <c r="AF188" s="197">
        <v>83019.433324691054</v>
      </c>
      <c r="AG188" s="197">
        <v>112981.91115720337</v>
      </c>
      <c r="AH188" s="197">
        <v>81696.066718520437</v>
      </c>
      <c r="AI188" s="197">
        <v>103731.38138449573</v>
      </c>
      <c r="AJ188" s="197">
        <v>135841.49321579814</v>
      </c>
      <c r="AK188" s="197">
        <v>499872.36193933117</v>
      </c>
      <c r="AL188" s="227">
        <v>2.7206583899587373E-2</v>
      </c>
      <c r="AM188" s="227">
        <v>7.9410811636371564E-2</v>
      </c>
      <c r="AN188" s="227">
        <v>8.2547055419071591E-2</v>
      </c>
      <c r="AO188" s="227">
        <v>0.13892996205482125</v>
      </c>
      <c r="AP188" s="227">
        <v>0.20213646013609482</v>
      </c>
      <c r="AQ188" s="227">
        <v>0.2896593347384171</v>
      </c>
      <c r="AR188" s="227">
        <v>0</v>
      </c>
      <c r="AS188" s="227">
        <v>0</v>
      </c>
      <c r="AT188" s="227">
        <v>0</v>
      </c>
      <c r="AU188" s="227">
        <v>0</v>
      </c>
      <c r="AV188" s="227">
        <v>0</v>
      </c>
      <c r="AW188" s="227">
        <v>0</v>
      </c>
      <c r="AX188" s="227">
        <v>0</v>
      </c>
      <c r="AY188" s="227">
        <v>0</v>
      </c>
      <c r="AZ188" s="227">
        <v>0</v>
      </c>
      <c r="BA188" s="227">
        <v>0</v>
      </c>
      <c r="BB188" s="237" t="s">
        <v>705</v>
      </c>
      <c r="BC188" s="237" t="s">
        <v>1310</v>
      </c>
      <c r="BD188" s="237" t="s">
        <v>798</v>
      </c>
    </row>
    <row r="189" spans="1:56" ht="18" customHeight="1" x14ac:dyDescent="0.15">
      <c r="A189" s="199" t="s">
        <v>870</v>
      </c>
      <c r="B189" s="200">
        <v>1318012.3875170618</v>
      </c>
      <c r="C189" s="200">
        <v>1318012.3875170618</v>
      </c>
      <c r="D189" s="228">
        <v>1.2996907030727625</v>
      </c>
      <c r="E189" s="228">
        <v>1.3321595985465993</v>
      </c>
      <c r="F189" s="201">
        <v>0.88633475070778689</v>
      </c>
      <c r="G189" s="201">
        <v>0.88633475070778689</v>
      </c>
      <c r="H189" s="200">
        <v>6696694.5122844027</v>
      </c>
      <c r="I189" s="200">
        <v>6696694.5122844027</v>
      </c>
      <c r="J189" s="201">
        <v>1.9731604860482446</v>
      </c>
      <c r="K189" s="201">
        <v>1.9731604860482446</v>
      </c>
      <c r="L189" s="201">
        <v>0.47374118455523717</v>
      </c>
      <c r="M189" s="201">
        <v>0.47374118455523717</v>
      </c>
      <c r="N189" s="201">
        <v>0.50837243666424581</v>
      </c>
      <c r="O189" s="201">
        <v>0.50837243666424581</v>
      </c>
      <c r="P189" s="201">
        <v>0.92449511937926876</v>
      </c>
      <c r="Q189" s="201">
        <v>0.9221798884576724</v>
      </c>
      <c r="R189" s="201">
        <v>0.92285943651307822</v>
      </c>
      <c r="S189" s="201">
        <v>0.92049405011121899</v>
      </c>
      <c r="T189" s="202">
        <v>693615.63779625273</v>
      </c>
      <c r="U189" s="202">
        <v>693615.63779625273</v>
      </c>
      <c r="V189" s="202">
        <v>-113362529</v>
      </c>
      <c r="W189" s="202">
        <v>-113362529</v>
      </c>
      <c r="X189" s="202"/>
      <c r="Y189" s="202"/>
      <c r="Z189" s="203">
        <v>4.7859168691259359</v>
      </c>
      <c r="AA189" s="203">
        <v>4.7859168691259359</v>
      </c>
      <c r="AB189" s="202">
        <v>0</v>
      </c>
      <c r="AC189" s="202">
        <v>0</v>
      </c>
      <c r="AD189" s="202">
        <v>768056.01383546356</v>
      </c>
      <c r="AE189" s="202">
        <v>743339.29960292845</v>
      </c>
      <c r="AF189" s="202">
        <v>59796.801774413703</v>
      </c>
      <c r="AG189" s="202">
        <v>59796.801774413703</v>
      </c>
      <c r="AH189" s="202">
        <v>67778.632460603068</v>
      </c>
      <c r="AI189" s="202">
        <v>67778.632460603068</v>
      </c>
      <c r="AJ189" s="202">
        <v>468125.50248169748</v>
      </c>
      <c r="AK189" s="202">
        <v>468125.50248169748</v>
      </c>
      <c r="AL189" s="229">
        <v>8.7206834460967678E-2</v>
      </c>
      <c r="AM189" s="229">
        <v>8.9846014632453161E-2</v>
      </c>
      <c r="AN189" s="229">
        <v>0</v>
      </c>
      <c r="AO189" s="229">
        <v>0</v>
      </c>
      <c r="AP189" s="229">
        <v>0.2926974554652737</v>
      </c>
      <c r="AQ189" s="229">
        <v>0.30167253355287105</v>
      </c>
      <c r="AR189" s="229">
        <v>0</v>
      </c>
      <c r="AS189" s="229">
        <v>0</v>
      </c>
      <c r="AT189" s="229">
        <v>0</v>
      </c>
      <c r="AU189" s="229">
        <v>0</v>
      </c>
      <c r="AV189" s="229">
        <v>0</v>
      </c>
      <c r="AW189" s="229">
        <v>0</v>
      </c>
      <c r="AX189" s="229">
        <v>0</v>
      </c>
      <c r="AY189" s="229">
        <v>0</v>
      </c>
      <c r="AZ189" s="229">
        <v>0</v>
      </c>
      <c r="BA189" s="229">
        <v>0</v>
      </c>
      <c r="BB189" s="236" t="s">
        <v>705</v>
      </c>
      <c r="BC189" s="236" t="s">
        <v>1310</v>
      </c>
      <c r="BD189" s="236" t="s">
        <v>801</v>
      </c>
    </row>
    <row r="190" spans="1:56" ht="18" customHeight="1" x14ac:dyDescent="0.15">
      <c r="A190" s="194" t="s">
        <v>871</v>
      </c>
      <c r="B190" s="195">
        <v>2368873.4982914124</v>
      </c>
      <c r="C190" s="195">
        <v>2612867.7917763707</v>
      </c>
      <c r="D190" s="226">
        <v>2.7413228731264914</v>
      </c>
      <c r="E190" s="226">
        <v>2.9625732813818368</v>
      </c>
      <c r="F190" s="196">
        <v>0.52930753318641344</v>
      </c>
      <c r="G190" s="196">
        <v>0.53832445652016547</v>
      </c>
      <c r="H190" s="195">
        <v>3746553.0952887796</v>
      </c>
      <c r="I190" s="195">
        <v>4186440.2946053445</v>
      </c>
      <c r="J190" s="196">
        <v>0.49863688838028558</v>
      </c>
      <c r="K190" s="196">
        <v>0.46574941782504059</v>
      </c>
      <c r="L190" s="196">
        <v>0.6195791594386576</v>
      </c>
      <c r="M190" s="196">
        <v>0.57588164484970228</v>
      </c>
      <c r="N190" s="196">
        <v>0.40512639796005728</v>
      </c>
      <c r="O190" s="196">
        <v>0.44827422423898977</v>
      </c>
      <c r="P190" s="196">
        <v>1.0587147973502433</v>
      </c>
      <c r="Q190" s="196">
        <v>1.0838886531333898</v>
      </c>
      <c r="R190" s="196">
        <v>1.0586321673763579</v>
      </c>
      <c r="S190" s="196">
        <v>1.0709512158018568</v>
      </c>
      <c r="T190" s="197">
        <v>901168.84740350686</v>
      </c>
      <c r="U190" s="197">
        <v>1108165.1900733854</v>
      </c>
      <c r="V190" s="197">
        <v>413708593</v>
      </c>
      <c r="W190" s="197">
        <v>821593190</v>
      </c>
      <c r="X190" s="197"/>
      <c r="Y190" s="197"/>
      <c r="Z190" s="198">
        <v>15.764952306532633</v>
      </c>
      <c r="AA190" s="198">
        <v>16.315811920464093</v>
      </c>
      <c r="AB190" s="197">
        <v>0</v>
      </c>
      <c r="AC190" s="197">
        <v>0</v>
      </c>
      <c r="AD190" s="197">
        <v>776497.1131589266</v>
      </c>
      <c r="AE190" s="197">
        <v>651318.29942300147</v>
      </c>
      <c r="AF190" s="197">
        <v>62276.318749649887</v>
      </c>
      <c r="AG190" s="197">
        <v>144397.18195059101</v>
      </c>
      <c r="AH190" s="197">
        <v>94373.850988740131</v>
      </c>
      <c r="AI190" s="197">
        <v>104726.59878998376</v>
      </c>
      <c r="AJ190" s="197">
        <v>397124.04061397124</v>
      </c>
      <c r="AK190" s="197">
        <v>390903.21264915128</v>
      </c>
      <c r="AL190" s="227">
        <v>6.1012208677393466E-2</v>
      </c>
      <c r="AM190" s="227">
        <v>0.20348829755478048</v>
      </c>
      <c r="AN190" s="227">
        <v>0</v>
      </c>
      <c r="AO190" s="227">
        <v>0</v>
      </c>
      <c r="AP190" s="227">
        <v>0.23145363195866719</v>
      </c>
      <c r="AQ190" s="227">
        <v>0.28279567447973231</v>
      </c>
      <c r="AR190" s="227">
        <v>0</v>
      </c>
      <c r="AS190" s="227">
        <v>0</v>
      </c>
      <c r="AT190" s="227">
        <v>0</v>
      </c>
      <c r="AU190" s="227">
        <v>0</v>
      </c>
      <c r="AV190" s="227">
        <v>0</v>
      </c>
      <c r="AW190" s="227">
        <v>0</v>
      </c>
      <c r="AX190" s="227">
        <v>0</v>
      </c>
      <c r="AY190" s="227">
        <v>0</v>
      </c>
      <c r="AZ190" s="227">
        <v>0</v>
      </c>
      <c r="BA190" s="227">
        <v>0</v>
      </c>
      <c r="BB190" s="237" t="s">
        <v>705</v>
      </c>
      <c r="BC190" s="237" t="s">
        <v>1310</v>
      </c>
      <c r="BD190" s="237" t="s">
        <v>801</v>
      </c>
    </row>
    <row r="191" spans="1:56" ht="18" customHeight="1" x14ac:dyDescent="0.15">
      <c r="A191" s="199" t="s">
        <v>872</v>
      </c>
      <c r="B191" s="200">
        <v>5594169.1199514642</v>
      </c>
      <c r="C191" s="200">
        <v>5926148.8450338012</v>
      </c>
      <c r="D191" s="228">
        <v>4.4957840720421682</v>
      </c>
      <c r="E191" s="228">
        <v>4.9283046319115744</v>
      </c>
      <c r="F191" s="201">
        <v>0.59869930666295201</v>
      </c>
      <c r="G191" s="201">
        <v>0.5930027013199819</v>
      </c>
      <c r="H191" s="200">
        <v>11794417.611891141</v>
      </c>
      <c r="I191" s="200">
        <v>12421843.75992373</v>
      </c>
      <c r="J191" s="201">
        <v>0.36235786520256408</v>
      </c>
      <c r="K191" s="201">
        <v>0.39356124564763739</v>
      </c>
      <c r="L191" s="201">
        <v>0.80148416556708113</v>
      </c>
      <c r="M191" s="201">
        <v>0.76963800002581895</v>
      </c>
      <c r="N191" s="201">
        <v>0.18873959412707172</v>
      </c>
      <c r="O191" s="201">
        <v>0.2171984588531361</v>
      </c>
      <c r="P191" s="201">
        <v>1.2273037654694849</v>
      </c>
      <c r="Q191" s="201">
        <v>1.2470452833611851</v>
      </c>
      <c r="R191" s="201">
        <v>1.2268592711495616</v>
      </c>
      <c r="S191" s="201">
        <v>1.2461814607439266</v>
      </c>
      <c r="T191" s="202">
        <v>1110531.1508060321</v>
      </c>
      <c r="U191" s="202">
        <v>1365159.50008667</v>
      </c>
      <c r="V191" s="202">
        <v>-1139492</v>
      </c>
      <c r="W191" s="202">
        <v>42950199</v>
      </c>
      <c r="X191" s="202"/>
      <c r="Y191" s="202"/>
      <c r="Z191" s="203">
        <v>9.8879576609320292</v>
      </c>
      <c r="AA191" s="203">
        <v>10.782278446401207</v>
      </c>
      <c r="AB191" s="202">
        <v>0</v>
      </c>
      <c r="AC191" s="202">
        <v>0</v>
      </c>
      <c r="AD191" s="202">
        <v>1202463.3536141445</v>
      </c>
      <c r="AE191" s="202">
        <v>1122913.9525047669</v>
      </c>
      <c r="AF191" s="202">
        <v>144435.70168140059</v>
      </c>
      <c r="AG191" s="202">
        <v>148757.51586063442</v>
      </c>
      <c r="AH191" s="202">
        <v>243965.17247356562</v>
      </c>
      <c r="AI191" s="202">
        <v>254760.9828393136</v>
      </c>
      <c r="AJ191" s="202">
        <v>485762.31287918187</v>
      </c>
      <c r="AK191" s="202">
        <v>485762.31287918187</v>
      </c>
      <c r="AL191" s="229">
        <v>0.102904557958703</v>
      </c>
      <c r="AM191" s="229">
        <v>0.12607070303606177</v>
      </c>
      <c r="AN191" s="229">
        <v>0</v>
      </c>
      <c r="AO191" s="229">
        <v>3.088741395330679E-2</v>
      </c>
      <c r="AP191" s="229">
        <v>0.24435568796657653</v>
      </c>
      <c r="AQ191" s="229">
        <v>0.26587529312029068</v>
      </c>
      <c r="AR191" s="229">
        <v>0</v>
      </c>
      <c r="AS191" s="229">
        <v>0</v>
      </c>
      <c r="AT191" s="229">
        <v>0</v>
      </c>
      <c r="AU191" s="229">
        <v>0</v>
      </c>
      <c r="AV191" s="229">
        <v>0</v>
      </c>
      <c r="AW191" s="229">
        <v>0</v>
      </c>
      <c r="AX191" s="229">
        <v>0</v>
      </c>
      <c r="AY191" s="229">
        <v>0</v>
      </c>
      <c r="AZ191" s="229">
        <v>0</v>
      </c>
      <c r="BA191" s="229">
        <v>0</v>
      </c>
      <c r="BB191" s="236" t="s">
        <v>704</v>
      </c>
      <c r="BC191" s="236" t="s">
        <v>1310</v>
      </c>
      <c r="BD191" s="236" t="s">
        <v>795</v>
      </c>
    </row>
    <row r="192" spans="1:56" ht="18" customHeight="1" x14ac:dyDescent="0.15">
      <c r="A192" s="194" t="s">
        <v>873</v>
      </c>
      <c r="B192" s="195">
        <v>1867312.292216951</v>
      </c>
      <c r="C192" s="195">
        <v>2807359.0297687738</v>
      </c>
      <c r="D192" s="226">
        <v>2.8363767414294005</v>
      </c>
      <c r="E192" s="226">
        <v>2.9976481667436032</v>
      </c>
      <c r="F192" s="196">
        <v>0.53285714563171105</v>
      </c>
      <c r="G192" s="196">
        <v>0.4720803636221777</v>
      </c>
      <c r="H192" s="195">
        <v>2651568.1546565797</v>
      </c>
      <c r="I192" s="195">
        <v>3709199.3299354617</v>
      </c>
      <c r="J192" s="196">
        <v>0.85711896731738468</v>
      </c>
      <c r="K192" s="196">
        <v>0.57440073910765532</v>
      </c>
      <c r="L192" s="196">
        <v>0.56841331010828045</v>
      </c>
      <c r="M192" s="196">
        <v>0.5366381118876844</v>
      </c>
      <c r="N192" s="196">
        <v>0.46509278396665044</v>
      </c>
      <c r="O192" s="196">
        <v>0.4674222962885044</v>
      </c>
      <c r="P192" s="196">
        <v>1.034974550348736</v>
      </c>
      <c r="Q192" s="196">
        <v>1.0307669094085437</v>
      </c>
      <c r="R192" s="196">
        <v>1.0661096021490795</v>
      </c>
      <c r="S192" s="196">
        <v>1.0520982289783891</v>
      </c>
      <c r="T192" s="197">
        <v>805907.13119203318</v>
      </c>
      <c r="U192" s="197">
        <v>1300823.1806428174</v>
      </c>
      <c r="V192" s="197">
        <v>-889697953</v>
      </c>
      <c r="W192" s="197">
        <v>165064591</v>
      </c>
      <c r="X192" s="197"/>
      <c r="Y192" s="197"/>
      <c r="Z192" s="198">
        <v>94.01042818643208</v>
      </c>
      <c r="AA192" s="198">
        <v>39.126709366778805</v>
      </c>
      <c r="AB192" s="197">
        <v>0</v>
      </c>
      <c r="AC192" s="197">
        <v>0</v>
      </c>
      <c r="AD192" s="197">
        <v>526596.60142325948</v>
      </c>
      <c r="AE192" s="197">
        <v>765611.82664444169</v>
      </c>
      <c r="AF192" s="197">
        <v>61575.376992776852</v>
      </c>
      <c r="AG192" s="197">
        <v>69000.782001966072</v>
      </c>
      <c r="AH192" s="197">
        <v>54061.801256571351</v>
      </c>
      <c r="AI192" s="197">
        <v>86825.728640424</v>
      </c>
      <c r="AJ192" s="197">
        <v>169803.87859554644</v>
      </c>
      <c r="AK192" s="197">
        <v>418113.65371628845</v>
      </c>
      <c r="AL192" s="227">
        <v>2.8338533627524466E-2</v>
      </c>
      <c r="AM192" s="227">
        <v>5.2402325122321985E-2</v>
      </c>
      <c r="AN192" s="227">
        <v>0.17608362263816829</v>
      </c>
      <c r="AO192" s="227">
        <v>0.16447044171075789</v>
      </c>
      <c r="AP192" s="227">
        <v>0.24483171330919562</v>
      </c>
      <c r="AQ192" s="227">
        <v>0.28683180795006513</v>
      </c>
      <c r="AR192" s="227">
        <v>0</v>
      </c>
      <c r="AS192" s="227">
        <v>0</v>
      </c>
      <c r="AT192" s="227">
        <v>0</v>
      </c>
      <c r="AU192" s="227">
        <v>0</v>
      </c>
      <c r="AV192" s="227">
        <v>0</v>
      </c>
      <c r="AW192" s="227">
        <v>0</v>
      </c>
      <c r="AX192" s="227">
        <v>0</v>
      </c>
      <c r="AY192" s="227">
        <v>0</v>
      </c>
      <c r="AZ192" s="227">
        <v>0</v>
      </c>
      <c r="BA192" s="227">
        <v>0</v>
      </c>
      <c r="BB192" s="237" t="s">
        <v>705</v>
      </c>
      <c r="BC192" s="237" t="s">
        <v>1310</v>
      </c>
      <c r="BD192" s="237" t="s">
        <v>775</v>
      </c>
    </row>
    <row r="193" spans="1:56" ht="18" customHeight="1" x14ac:dyDescent="0.15">
      <c r="A193" s="199" t="s">
        <v>874</v>
      </c>
      <c r="B193" s="200">
        <v>2360040.2965865079</v>
      </c>
      <c r="C193" s="200">
        <v>2999699.4667807501</v>
      </c>
      <c r="D193" s="228">
        <v>5.1067183079125416</v>
      </c>
      <c r="E193" s="228">
        <v>4.1816593667894013</v>
      </c>
      <c r="F193" s="201">
        <v>0.55965352576006255</v>
      </c>
      <c r="G193" s="201">
        <v>0.53073346257332943</v>
      </c>
      <c r="H193" s="200">
        <v>3750054.2273559701</v>
      </c>
      <c r="I193" s="200">
        <v>4667544.1849049805</v>
      </c>
      <c r="J193" s="201">
        <v>0.5937652647637276</v>
      </c>
      <c r="K193" s="201">
        <v>0.52766214857627591</v>
      </c>
      <c r="L193" s="201">
        <v>0.72511533015615426</v>
      </c>
      <c r="M193" s="201">
        <v>0.66035374206551933</v>
      </c>
      <c r="N193" s="201">
        <v>0.26564930087743915</v>
      </c>
      <c r="O193" s="201">
        <v>0.3321916113288686</v>
      </c>
      <c r="P193" s="201">
        <v>1.1285886901198781</v>
      </c>
      <c r="Q193" s="201">
        <v>1.0644628713765529</v>
      </c>
      <c r="R193" s="201">
        <v>1.1427389787257238</v>
      </c>
      <c r="S193" s="201">
        <v>1.073444989287645</v>
      </c>
      <c r="T193" s="202">
        <v>648738.89774535422</v>
      </c>
      <c r="U193" s="202">
        <v>1018836.6988201387</v>
      </c>
      <c r="V193" s="202">
        <v>-178699310</v>
      </c>
      <c r="W193" s="202">
        <v>862129488</v>
      </c>
      <c r="X193" s="202"/>
      <c r="Y193" s="202"/>
      <c r="Z193" s="203">
        <v>25.963716625951296</v>
      </c>
      <c r="AA193" s="203">
        <v>17.296378851738204</v>
      </c>
      <c r="AB193" s="202">
        <v>0</v>
      </c>
      <c r="AC193" s="202">
        <v>0</v>
      </c>
      <c r="AD193" s="202">
        <v>430020.68699150375</v>
      </c>
      <c r="AE193" s="202">
        <v>639009.9735206702</v>
      </c>
      <c r="AF193" s="202">
        <v>76891.755951844854</v>
      </c>
      <c r="AG193" s="202">
        <v>84084.899636734815</v>
      </c>
      <c r="AH193" s="202">
        <v>82889.501816325923</v>
      </c>
      <c r="AI193" s="202">
        <v>105657.62508631303</v>
      </c>
      <c r="AJ193" s="202">
        <v>79358.888648713561</v>
      </c>
      <c r="AK193" s="202">
        <v>314932.9971178961</v>
      </c>
      <c r="AL193" s="229">
        <v>2.2467731698018824E-2</v>
      </c>
      <c r="AM193" s="229">
        <v>5.8669507969411568E-2</v>
      </c>
      <c r="AN193" s="229">
        <v>9.5877921290612622E-2</v>
      </c>
      <c r="AO193" s="229">
        <v>8.9950654182354567E-2</v>
      </c>
      <c r="AP193" s="229">
        <v>0.22287739849921134</v>
      </c>
      <c r="AQ193" s="229">
        <v>0.27657171406028497</v>
      </c>
      <c r="AR193" s="229">
        <v>0</v>
      </c>
      <c r="AS193" s="229">
        <v>0</v>
      </c>
      <c r="AT193" s="229">
        <v>0</v>
      </c>
      <c r="AU193" s="229">
        <v>0</v>
      </c>
      <c r="AV193" s="229">
        <v>0</v>
      </c>
      <c r="AW193" s="229">
        <v>0</v>
      </c>
      <c r="AX193" s="229">
        <v>0</v>
      </c>
      <c r="AY193" s="229">
        <v>0</v>
      </c>
      <c r="AZ193" s="229">
        <v>0</v>
      </c>
      <c r="BA193" s="229">
        <v>0</v>
      </c>
      <c r="BB193" s="236" t="s">
        <v>705</v>
      </c>
      <c r="BC193" s="236" t="s">
        <v>1310</v>
      </c>
      <c r="BD193" s="236" t="s">
        <v>778</v>
      </c>
    </row>
    <row r="194" spans="1:56" ht="18" customHeight="1" x14ac:dyDescent="0.15">
      <c r="A194" s="194" t="s">
        <v>875</v>
      </c>
      <c r="B194" s="195">
        <v>2539022.0880255252</v>
      </c>
      <c r="C194" s="195">
        <v>3666029.4314939938</v>
      </c>
      <c r="D194" s="226">
        <v>3.0578608419334357</v>
      </c>
      <c r="E194" s="226">
        <v>2.9926278870273086</v>
      </c>
      <c r="F194" s="196">
        <v>0.57057052492369575</v>
      </c>
      <c r="G194" s="196">
        <v>0.49852115721455209</v>
      </c>
      <c r="H194" s="195">
        <v>4347869.503941441</v>
      </c>
      <c r="I194" s="195">
        <v>5933921.7120870864</v>
      </c>
      <c r="J194" s="196">
        <v>0.86225390395599733</v>
      </c>
      <c r="K194" s="196">
        <v>1.1238249845697761</v>
      </c>
      <c r="L194" s="196">
        <v>0.57757299774580817</v>
      </c>
      <c r="M194" s="196">
        <v>0.4660839995018522</v>
      </c>
      <c r="N194" s="196">
        <v>0.467491930221416</v>
      </c>
      <c r="O194" s="196">
        <v>0.54907827932100661</v>
      </c>
      <c r="P194" s="196">
        <v>1.0668092133567031</v>
      </c>
      <c r="Q194" s="196">
        <v>1.0016879876761504</v>
      </c>
      <c r="R194" s="196">
        <v>1.0663912351677189</v>
      </c>
      <c r="S194" s="196">
        <v>1.0014063459687974</v>
      </c>
      <c r="T194" s="197">
        <v>1072551.4893018017</v>
      </c>
      <c r="U194" s="197">
        <v>1957351.7717717716</v>
      </c>
      <c r="V194" s="197">
        <v>65818692</v>
      </c>
      <c r="W194" s="197">
        <v>127749958</v>
      </c>
      <c r="X194" s="197"/>
      <c r="Y194" s="197"/>
      <c r="Z194" s="198">
        <v>15.964225630585325</v>
      </c>
      <c r="AA194" s="198">
        <v>14.895588179555723</v>
      </c>
      <c r="AB194" s="197">
        <v>0</v>
      </c>
      <c r="AC194" s="197">
        <v>0</v>
      </c>
      <c r="AD194" s="197">
        <v>684953.71227477491</v>
      </c>
      <c r="AE194" s="197">
        <v>954472.85848348343</v>
      </c>
      <c r="AF194" s="197">
        <v>145780.93806306308</v>
      </c>
      <c r="AG194" s="197">
        <v>151006.32732732734</v>
      </c>
      <c r="AH194" s="197">
        <v>109903.13682432433</v>
      </c>
      <c r="AI194" s="197">
        <v>154002.93337087089</v>
      </c>
      <c r="AJ194" s="197">
        <v>151432.28566066068</v>
      </c>
      <c r="AK194" s="197">
        <v>430742.1933183184</v>
      </c>
      <c r="AL194" s="227">
        <v>6.2861854257387245E-2</v>
      </c>
      <c r="AM194" s="227">
        <v>7.7640391220771654E-2</v>
      </c>
      <c r="AN194" s="227">
        <v>0.15250202528290632</v>
      </c>
      <c r="AO194" s="227">
        <v>0.21747488923599612</v>
      </c>
      <c r="AP194" s="227">
        <v>0.18992135475717725</v>
      </c>
      <c r="AQ194" s="227">
        <v>0.27657036949308594</v>
      </c>
      <c r="AR194" s="227">
        <v>0</v>
      </c>
      <c r="AS194" s="227">
        <v>0</v>
      </c>
      <c r="AT194" s="227">
        <v>0</v>
      </c>
      <c r="AU194" s="227">
        <v>0</v>
      </c>
      <c r="AV194" s="227">
        <v>0</v>
      </c>
      <c r="AW194" s="227">
        <v>0</v>
      </c>
      <c r="AX194" s="227">
        <v>0</v>
      </c>
      <c r="AY194" s="227">
        <v>0</v>
      </c>
      <c r="AZ194" s="227">
        <v>0</v>
      </c>
      <c r="BA194" s="227">
        <v>0</v>
      </c>
      <c r="BB194" s="237" t="s">
        <v>704</v>
      </c>
      <c r="BC194" s="237" t="s">
        <v>1310</v>
      </c>
      <c r="BD194" s="237" t="s">
        <v>796</v>
      </c>
    </row>
    <row r="195" spans="1:56" ht="18" customHeight="1" x14ac:dyDescent="0.15">
      <c r="A195" s="199" t="s">
        <v>876</v>
      </c>
      <c r="B195" s="200">
        <v>1567540.2450189365</v>
      </c>
      <c r="C195" s="200">
        <v>2358458.2092870078</v>
      </c>
      <c r="D195" s="228">
        <v>3.0885180659265221</v>
      </c>
      <c r="E195" s="228">
        <v>2.929423682279638</v>
      </c>
      <c r="F195" s="201">
        <v>0.65413273856594001</v>
      </c>
      <c r="G195" s="201">
        <v>0.5393274005961386</v>
      </c>
      <c r="H195" s="200">
        <v>1190448.0689939074</v>
      </c>
      <c r="I195" s="200">
        <v>2355084.5097974641</v>
      </c>
      <c r="J195" s="201">
        <v>0.87411778817305053</v>
      </c>
      <c r="K195" s="201">
        <v>0.45603020102120884</v>
      </c>
      <c r="L195" s="201">
        <v>0.64536590319221754</v>
      </c>
      <c r="M195" s="201">
        <v>0.56072784317710656</v>
      </c>
      <c r="N195" s="201">
        <v>0.47455043670894037</v>
      </c>
      <c r="O195" s="201">
        <v>0.52870957218903503</v>
      </c>
      <c r="P195" s="201">
        <v>0.8865539035432195</v>
      </c>
      <c r="Q195" s="201">
        <v>0.91895660760361453</v>
      </c>
      <c r="R195" s="201">
        <v>0.8865539035432195</v>
      </c>
      <c r="S195" s="201">
        <v>0.91895660760361453</v>
      </c>
      <c r="T195" s="202">
        <v>555903.21900214069</v>
      </c>
      <c r="U195" s="202">
        <v>1036005.024370163</v>
      </c>
      <c r="V195" s="202">
        <v>114578947</v>
      </c>
      <c r="W195" s="202">
        <v>328629257</v>
      </c>
      <c r="X195" s="202"/>
      <c r="Y195" s="202"/>
      <c r="Z195" s="203">
        <v>7.4748839228784547</v>
      </c>
      <c r="AA195" s="203">
        <v>9.6973807634759108</v>
      </c>
      <c r="AB195" s="202">
        <v>0</v>
      </c>
      <c r="AC195" s="202">
        <v>0</v>
      </c>
      <c r="AD195" s="202">
        <v>409532.65782973822</v>
      </c>
      <c r="AE195" s="202">
        <v>653545.35089741484</v>
      </c>
      <c r="AF195" s="202">
        <v>92787.919479664095</v>
      </c>
      <c r="AG195" s="202">
        <v>96479.303145068334</v>
      </c>
      <c r="AH195" s="202">
        <v>25767.439486250616</v>
      </c>
      <c r="AI195" s="202">
        <v>53173.22591799769</v>
      </c>
      <c r="AJ195" s="202">
        <v>114605.12712003954</v>
      </c>
      <c r="AK195" s="202">
        <v>385958.12530874362</v>
      </c>
      <c r="AL195" s="229">
        <v>4.3202924120577232E-2</v>
      </c>
      <c r="AM195" s="229">
        <v>7.6375142008673777E-2</v>
      </c>
      <c r="AN195" s="229">
        <v>0.26301249800245857</v>
      </c>
      <c r="AO195" s="229">
        <v>0.24430423467321916</v>
      </c>
      <c r="AP195" s="229">
        <v>0.19328910846494574</v>
      </c>
      <c r="AQ195" s="229">
        <v>0.25257092289869432</v>
      </c>
      <c r="AR195" s="229">
        <v>0</v>
      </c>
      <c r="AS195" s="229">
        <v>0</v>
      </c>
      <c r="AT195" s="229">
        <v>0</v>
      </c>
      <c r="AU195" s="229">
        <v>0</v>
      </c>
      <c r="AV195" s="229">
        <v>0</v>
      </c>
      <c r="AW195" s="229">
        <v>0</v>
      </c>
      <c r="AX195" s="229">
        <v>0</v>
      </c>
      <c r="AY195" s="229">
        <v>0</v>
      </c>
      <c r="AZ195" s="229">
        <v>0</v>
      </c>
      <c r="BA195" s="229">
        <v>0</v>
      </c>
      <c r="BB195" s="236" t="s">
        <v>704</v>
      </c>
      <c r="BC195" s="236" t="s">
        <v>1310</v>
      </c>
      <c r="BD195" s="236" t="s">
        <v>797</v>
      </c>
    </row>
    <row r="196" spans="1:56" ht="18" customHeight="1" x14ac:dyDescent="0.15">
      <c r="A196" s="194" t="s">
        <v>877</v>
      </c>
      <c r="B196" s="195">
        <v>3067988.5082697202</v>
      </c>
      <c r="C196" s="195">
        <v>3441033.9303435115</v>
      </c>
      <c r="D196" s="226">
        <v>2.9337407177824746</v>
      </c>
      <c r="E196" s="226">
        <v>2.1784231578567321</v>
      </c>
      <c r="F196" s="196">
        <v>0.55180377063307418</v>
      </c>
      <c r="G196" s="196">
        <v>0.55869221404509406</v>
      </c>
      <c r="H196" s="195">
        <v>4843859.6571246823</v>
      </c>
      <c r="I196" s="195">
        <v>5608593.8228371507</v>
      </c>
      <c r="J196" s="196">
        <v>0.33587317044087572</v>
      </c>
      <c r="K196" s="196">
        <v>0.6568995587598645</v>
      </c>
      <c r="L196" s="196">
        <v>0.57051626032911407</v>
      </c>
      <c r="M196" s="196">
        <v>0.52598153994926311</v>
      </c>
      <c r="N196" s="196">
        <v>0.46010184619377958</v>
      </c>
      <c r="O196" s="196">
        <v>0.51800812412444786</v>
      </c>
      <c r="P196" s="196">
        <v>1.00517538921048</v>
      </c>
      <c r="Q196" s="196">
        <v>0.9571862073959625</v>
      </c>
      <c r="R196" s="196">
        <v>1.0028131734524455</v>
      </c>
      <c r="S196" s="196">
        <v>0.95548162050711249</v>
      </c>
      <c r="T196" s="197">
        <v>1317651.1777989822</v>
      </c>
      <c r="U196" s="197">
        <v>1631113.6046437658</v>
      </c>
      <c r="V196" s="197">
        <v>242088109</v>
      </c>
      <c r="W196" s="197">
        <v>323695380</v>
      </c>
      <c r="X196" s="197"/>
      <c r="Y196" s="197"/>
      <c r="Z196" s="198">
        <v>10.032134783743896</v>
      </c>
      <c r="AA196" s="198">
        <v>8.37669521964391</v>
      </c>
      <c r="AB196" s="197">
        <v>0</v>
      </c>
      <c r="AC196" s="197">
        <v>0</v>
      </c>
      <c r="AD196" s="197">
        <v>897166.31583969458</v>
      </c>
      <c r="AE196" s="197">
        <v>1208669.9974554707</v>
      </c>
      <c r="AF196" s="197">
        <v>207961.85241730281</v>
      </c>
      <c r="AG196" s="197">
        <v>211599.49459287533</v>
      </c>
      <c r="AH196" s="197">
        <v>125624.98791348601</v>
      </c>
      <c r="AI196" s="197">
        <v>141961.09160305344</v>
      </c>
      <c r="AJ196" s="197">
        <v>313313.95101781178</v>
      </c>
      <c r="AK196" s="197">
        <v>682004.31361323164</v>
      </c>
      <c r="AL196" s="227">
        <v>6.2185489920835044E-2</v>
      </c>
      <c r="AM196" s="227">
        <v>0.13953049491477762</v>
      </c>
      <c r="AN196" s="227">
        <v>0.1235341513246372</v>
      </c>
      <c r="AO196" s="227">
        <v>0.20744493036977446</v>
      </c>
      <c r="AP196" s="227">
        <v>0.19529920206634424</v>
      </c>
      <c r="AQ196" s="227">
        <v>0.22238975796129748</v>
      </c>
      <c r="AR196" s="227">
        <v>0</v>
      </c>
      <c r="AS196" s="227">
        <v>0</v>
      </c>
      <c r="AT196" s="227">
        <v>0</v>
      </c>
      <c r="AU196" s="227">
        <v>0</v>
      </c>
      <c r="AV196" s="227">
        <v>0</v>
      </c>
      <c r="AW196" s="227">
        <v>0</v>
      </c>
      <c r="AX196" s="227">
        <v>0</v>
      </c>
      <c r="AY196" s="227">
        <v>0</v>
      </c>
      <c r="AZ196" s="227">
        <v>0</v>
      </c>
      <c r="BA196" s="227">
        <v>0</v>
      </c>
      <c r="BB196" s="237" t="s">
        <v>704</v>
      </c>
      <c r="BC196" s="237" t="s">
        <v>1310</v>
      </c>
      <c r="BD196" s="237" t="s">
        <v>792</v>
      </c>
    </row>
    <row r="197" spans="1:56" ht="18" customHeight="1" x14ac:dyDescent="0.15">
      <c r="A197" s="199" t="s">
        <v>878</v>
      </c>
      <c r="B197" s="200">
        <v>1596082.1981403048</v>
      </c>
      <c r="C197" s="200">
        <v>2204202.5402244292</v>
      </c>
      <c r="D197" s="228">
        <v>3.2503280313018239</v>
      </c>
      <c r="E197" s="228">
        <v>2.7458755279428795</v>
      </c>
      <c r="F197" s="201">
        <v>0.57821169197577438</v>
      </c>
      <c r="G197" s="201">
        <v>0.56540155167420891</v>
      </c>
      <c r="H197" s="200">
        <v>2636264.0250231246</v>
      </c>
      <c r="I197" s="200">
        <v>3729151.367387177</v>
      </c>
      <c r="J197" s="201">
        <v>0.24237103641327049</v>
      </c>
      <c r="K197" s="201">
        <v>0.46878460459578053</v>
      </c>
      <c r="L197" s="201">
        <v>0.68997625194830015</v>
      </c>
      <c r="M197" s="201">
        <v>0.62356898211362799</v>
      </c>
      <c r="N197" s="201">
        <v>0.28828610022161855</v>
      </c>
      <c r="O197" s="201">
        <v>0.3385183541281187</v>
      </c>
      <c r="P197" s="201">
        <v>1.031939214748292</v>
      </c>
      <c r="Q197" s="201">
        <v>1.0139547334830197</v>
      </c>
      <c r="R197" s="201">
        <v>1.022440939107631</v>
      </c>
      <c r="S197" s="201">
        <v>1.007812624448353</v>
      </c>
      <c r="T197" s="202">
        <v>494823.38526605332</v>
      </c>
      <c r="U197" s="202">
        <v>829730.20584440872</v>
      </c>
      <c r="V197" s="202">
        <v>1433419715</v>
      </c>
      <c r="W197" s="202">
        <v>2429520122</v>
      </c>
      <c r="X197" s="202"/>
      <c r="Y197" s="202"/>
      <c r="Z197" s="203">
        <v>11.655540118272869</v>
      </c>
      <c r="AA197" s="203">
        <v>11.325663312577115</v>
      </c>
      <c r="AB197" s="202">
        <v>0</v>
      </c>
      <c r="AC197" s="202">
        <v>0</v>
      </c>
      <c r="AD197" s="202">
        <v>411702.55781120691</v>
      </c>
      <c r="AE197" s="202">
        <v>610948.43366924685</v>
      </c>
      <c r="AF197" s="202">
        <v>51136.22749622706</v>
      </c>
      <c r="AG197" s="202">
        <v>109431.30635071322</v>
      </c>
      <c r="AH197" s="202">
        <v>54085.451341219996</v>
      </c>
      <c r="AI197" s="202">
        <v>79771.277092157165</v>
      </c>
      <c r="AJ197" s="202">
        <v>105378.29887785405</v>
      </c>
      <c r="AK197" s="202">
        <v>304703.73388588679</v>
      </c>
      <c r="AL197" s="229">
        <v>2.8017070625003422E-2</v>
      </c>
      <c r="AM197" s="229">
        <v>0.16672906154728556</v>
      </c>
      <c r="AN197" s="229">
        <v>0.26354520091729111</v>
      </c>
      <c r="AO197" s="229">
        <v>0.31390819741387049</v>
      </c>
      <c r="AP197" s="229">
        <v>0.24505009454454252</v>
      </c>
      <c r="AQ197" s="229">
        <v>0.28762674285072781</v>
      </c>
      <c r="AR197" s="229">
        <v>0</v>
      </c>
      <c r="AS197" s="229">
        <v>0</v>
      </c>
      <c r="AT197" s="229">
        <v>0</v>
      </c>
      <c r="AU197" s="229">
        <v>0</v>
      </c>
      <c r="AV197" s="229">
        <v>0</v>
      </c>
      <c r="AW197" s="229">
        <v>0</v>
      </c>
      <c r="AX197" s="229">
        <v>0</v>
      </c>
      <c r="AY197" s="229">
        <v>0</v>
      </c>
      <c r="AZ197" s="229">
        <v>0</v>
      </c>
      <c r="BA197" s="229">
        <v>0</v>
      </c>
      <c r="BB197" s="236" t="s">
        <v>706</v>
      </c>
      <c r="BC197" s="236" t="s">
        <v>1310</v>
      </c>
      <c r="BD197" s="236" t="s">
        <v>780</v>
      </c>
    </row>
    <row r="198" spans="1:56" ht="18" customHeight="1" x14ac:dyDescent="0.15">
      <c r="A198" s="194" t="s">
        <v>879</v>
      </c>
      <c r="B198" s="195">
        <v>2017039.5259621257</v>
      </c>
      <c r="C198" s="195">
        <v>3053717.2318613087</v>
      </c>
      <c r="D198" s="226">
        <v>3.8594974172943508</v>
      </c>
      <c r="E198" s="226">
        <v>3.3469084563753499</v>
      </c>
      <c r="F198" s="196">
        <v>0.60543475441015193</v>
      </c>
      <c r="G198" s="196">
        <v>0.5251857524967174</v>
      </c>
      <c r="H198" s="195">
        <v>3773136.9510218604</v>
      </c>
      <c r="I198" s="195">
        <v>5067515.3411458135</v>
      </c>
      <c r="J198" s="196">
        <v>0.6737996682759253</v>
      </c>
      <c r="K198" s="196">
        <v>0.6666214783002492</v>
      </c>
      <c r="L198" s="196">
        <v>0.66840697489452683</v>
      </c>
      <c r="M198" s="196">
        <v>0.50786788261728866</v>
      </c>
      <c r="N198" s="196">
        <v>0.31212341454477288</v>
      </c>
      <c r="O198" s="196">
        <v>0.38100476267841721</v>
      </c>
      <c r="P198" s="196">
        <v>0.996006977316922</v>
      </c>
      <c r="Q198" s="196">
        <v>0.99574513003860277</v>
      </c>
      <c r="R198" s="196">
        <v>0.99757482617595883</v>
      </c>
      <c r="S198" s="196">
        <v>0.99220483976160045</v>
      </c>
      <c r="T198" s="197">
        <v>668836.23817109107</v>
      </c>
      <c r="U198" s="197">
        <v>1502832.3272039776</v>
      </c>
      <c r="V198" s="197">
        <v>1062659217</v>
      </c>
      <c r="W198" s="197">
        <v>6138099835</v>
      </c>
      <c r="X198" s="197"/>
      <c r="Y198" s="197"/>
      <c r="Z198" s="198">
        <v>10.014020712907879</v>
      </c>
      <c r="AA198" s="198">
        <v>11.173694837088195</v>
      </c>
      <c r="AB198" s="197">
        <v>0</v>
      </c>
      <c r="AC198" s="197">
        <v>0</v>
      </c>
      <c r="AD198" s="197">
        <v>430893.8152068851</v>
      </c>
      <c r="AE198" s="197">
        <v>665204.56327180786</v>
      </c>
      <c r="AF198" s="197">
        <v>83893.900589995596</v>
      </c>
      <c r="AG198" s="197">
        <v>137898.80591232807</v>
      </c>
      <c r="AH198" s="197">
        <v>68374.582672842414</v>
      </c>
      <c r="AI198" s="197">
        <v>113168.35561346397</v>
      </c>
      <c r="AJ198" s="197">
        <v>92777.02239354176</v>
      </c>
      <c r="AK198" s="197">
        <v>311021.6557998191</v>
      </c>
      <c r="AL198" s="227">
        <v>4.7495047046471478E-2</v>
      </c>
      <c r="AM198" s="227">
        <v>0.1869692395665693</v>
      </c>
      <c r="AN198" s="227">
        <v>0.28166695103285128</v>
      </c>
      <c r="AO198" s="227">
        <v>0.30415226769394738</v>
      </c>
      <c r="AP198" s="227">
        <v>0.23586194066948932</v>
      </c>
      <c r="AQ198" s="227">
        <v>0.2861035393400716</v>
      </c>
      <c r="AR198" s="227">
        <v>0</v>
      </c>
      <c r="AS198" s="227">
        <v>0</v>
      </c>
      <c r="AT198" s="227">
        <v>0</v>
      </c>
      <c r="AU198" s="227">
        <v>0</v>
      </c>
      <c r="AV198" s="227">
        <v>0</v>
      </c>
      <c r="AW198" s="227">
        <v>0</v>
      </c>
      <c r="AX198" s="227">
        <v>0</v>
      </c>
      <c r="AY198" s="227">
        <v>0</v>
      </c>
      <c r="AZ198" s="227">
        <v>0</v>
      </c>
      <c r="BA198" s="227">
        <v>0</v>
      </c>
      <c r="BB198" s="237" t="s">
        <v>707</v>
      </c>
      <c r="BC198" s="237" t="s">
        <v>1310</v>
      </c>
      <c r="BD198" s="237" t="s">
        <v>784</v>
      </c>
    </row>
    <row r="199" spans="1:56" ht="18" customHeight="1" x14ac:dyDescent="0.15">
      <c r="A199" s="199" t="s">
        <v>880</v>
      </c>
      <c r="B199" s="200">
        <v>1647918.6914680635</v>
      </c>
      <c r="C199" s="200">
        <v>2228356.5625977018</v>
      </c>
      <c r="D199" s="228">
        <v>3.5570913352040354</v>
      </c>
      <c r="E199" s="228">
        <v>3.0677278999778488</v>
      </c>
      <c r="F199" s="201">
        <v>0.54275517354977643</v>
      </c>
      <c r="G199" s="201">
        <v>0.52585505984959113</v>
      </c>
      <c r="H199" s="200">
        <v>2343090.12571648</v>
      </c>
      <c r="I199" s="200">
        <v>3443633.9026136086</v>
      </c>
      <c r="J199" s="201">
        <v>0.77804865354624442</v>
      </c>
      <c r="K199" s="201">
        <v>0.7206777553919439</v>
      </c>
      <c r="L199" s="201">
        <v>0.703701172377457</v>
      </c>
      <c r="M199" s="201">
        <v>0.6181917561935234</v>
      </c>
      <c r="N199" s="201">
        <v>0.29009247021276846</v>
      </c>
      <c r="O199" s="201">
        <v>0.33343402711044745</v>
      </c>
      <c r="P199" s="201">
        <v>1.0044693461974163</v>
      </c>
      <c r="Q199" s="201">
        <v>0.98118656951641048</v>
      </c>
      <c r="R199" s="201">
        <v>0.99429113732245522</v>
      </c>
      <c r="S199" s="201">
        <v>0.97473490848009803</v>
      </c>
      <c r="T199" s="202">
        <v>488276.37629926228</v>
      </c>
      <c r="U199" s="202">
        <v>850804.90574006527</v>
      </c>
      <c r="V199" s="202">
        <v>154282635</v>
      </c>
      <c r="W199" s="202">
        <v>1021195607</v>
      </c>
      <c r="X199" s="202"/>
      <c r="Y199" s="202"/>
      <c r="Z199" s="203">
        <v>9.8926327267059442</v>
      </c>
      <c r="AA199" s="203">
        <v>9.1911915554829005</v>
      </c>
      <c r="AB199" s="202">
        <v>0</v>
      </c>
      <c r="AC199" s="202">
        <v>0</v>
      </c>
      <c r="AD199" s="202">
        <v>389957.6204920056</v>
      </c>
      <c r="AE199" s="202">
        <v>594727.61465046764</v>
      </c>
      <c r="AF199" s="202">
        <v>70833.691687464016</v>
      </c>
      <c r="AG199" s="202">
        <v>75543.804404464812</v>
      </c>
      <c r="AH199" s="202">
        <v>47807.020376820343</v>
      </c>
      <c r="AI199" s="202">
        <v>71329.345967144778</v>
      </c>
      <c r="AJ199" s="202">
        <v>90587.110852096652</v>
      </c>
      <c r="AK199" s="202">
        <v>309624.72635274113</v>
      </c>
      <c r="AL199" s="229">
        <v>4.0626485396513604E-2</v>
      </c>
      <c r="AM199" s="229">
        <v>8.2054655593455442E-2</v>
      </c>
      <c r="AN199" s="229">
        <v>6.8908841261433276E-2</v>
      </c>
      <c r="AO199" s="229">
        <v>0.1528576303889736</v>
      </c>
      <c r="AP199" s="229">
        <v>0.23307107192683751</v>
      </c>
      <c r="AQ199" s="229">
        <v>0.27693105499628451</v>
      </c>
      <c r="AR199" s="229">
        <v>0</v>
      </c>
      <c r="AS199" s="229">
        <v>0</v>
      </c>
      <c r="AT199" s="229">
        <v>0</v>
      </c>
      <c r="AU199" s="229">
        <v>0</v>
      </c>
      <c r="AV199" s="229">
        <v>0</v>
      </c>
      <c r="AW199" s="229">
        <v>0</v>
      </c>
      <c r="AX199" s="229">
        <v>0</v>
      </c>
      <c r="AY199" s="229">
        <v>0</v>
      </c>
      <c r="AZ199" s="229">
        <v>0</v>
      </c>
      <c r="BA199" s="229">
        <v>0</v>
      </c>
      <c r="BB199" s="236" t="s">
        <v>705</v>
      </c>
      <c r="BC199" s="236" t="s">
        <v>1310</v>
      </c>
      <c r="BD199" s="236" t="s">
        <v>776</v>
      </c>
    </row>
    <row r="200" spans="1:56" ht="18" customHeight="1" x14ac:dyDescent="0.15">
      <c r="A200" s="194" t="s">
        <v>881</v>
      </c>
      <c r="B200" s="195">
        <v>1842891.561917658</v>
      </c>
      <c r="C200" s="195">
        <v>2573150.5549053745</v>
      </c>
      <c r="D200" s="226">
        <v>4.1845637555366588</v>
      </c>
      <c r="E200" s="226">
        <v>3.5121433441759815</v>
      </c>
      <c r="F200" s="196">
        <v>0.50377899402415649</v>
      </c>
      <c r="G200" s="196">
        <v>0.43046874660764373</v>
      </c>
      <c r="H200" s="195">
        <v>2083655.6772092723</v>
      </c>
      <c r="I200" s="195">
        <v>2921158.3328980878</v>
      </c>
      <c r="J200" s="196">
        <v>1.0902059599274863</v>
      </c>
      <c r="K200" s="196">
        <v>1.0136281805792213</v>
      </c>
      <c r="L200" s="196">
        <v>0.75850577486032866</v>
      </c>
      <c r="M200" s="196">
        <v>0.61741709210922213</v>
      </c>
      <c r="N200" s="196">
        <v>0.23145668641497449</v>
      </c>
      <c r="O200" s="196">
        <v>0.29417211902007329</v>
      </c>
      <c r="P200" s="196">
        <v>0.97539940088951693</v>
      </c>
      <c r="Q200" s="196">
        <v>0.95419805804686253</v>
      </c>
      <c r="R200" s="196">
        <v>0.98129835241781449</v>
      </c>
      <c r="S200" s="196">
        <v>0.95070580233312063</v>
      </c>
      <c r="T200" s="197">
        <v>445047.66976174357</v>
      </c>
      <c r="U200" s="197">
        <v>984443.42173646716</v>
      </c>
      <c r="V200" s="197">
        <v>283887227</v>
      </c>
      <c r="W200" s="197">
        <v>3039751476</v>
      </c>
      <c r="X200" s="197"/>
      <c r="Y200" s="197"/>
      <c r="Z200" s="198">
        <v>10.885423887796764</v>
      </c>
      <c r="AA200" s="198">
        <v>9.6862485037934576</v>
      </c>
      <c r="AB200" s="197">
        <v>0</v>
      </c>
      <c r="AC200" s="197">
        <v>0</v>
      </c>
      <c r="AD200" s="197">
        <v>354016.30223748268</v>
      </c>
      <c r="AE200" s="197">
        <v>535437.62391591712</v>
      </c>
      <c r="AF200" s="197">
        <v>61592.899990327889</v>
      </c>
      <c r="AG200" s="197">
        <v>80994.166763387824</v>
      </c>
      <c r="AH200" s="197">
        <v>49266.971096495472</v>
      </c>
      <c r="AI200" s="197">
        <v>72973.361527549408</v>
      </c>
      <c r="AJ200" s="197">
        <v>66770.761695199413</v>
      </c>
      <c r="AK200" s="197">
        <v>253651.95326756296</v>
      </c>
      <c r="AL200" s="227">
        <v>2.2389149933566953E-2</v>
      </c>
      <c r="AM200" s="227">
        <v>0.11256332663937949</v>
      </c>
      <c r="AN200" s="227">
        <v>0.43424158306387639</v>
      </c>
      <c r="AO200" s="227">
        <v>0.33782986500904311</v>
      </c>
      <c r="AP200" s="227">
        <v>0.23528299856929977</v>
      </c>
      <c r="AQ200" s="227">
        <v>0.26155390413729895</v>
      </c>
      <c r="AR200" s="227">
        <v>0</v>
      </c>
      <c r="AS200" s="227">
        <v>0</v>
      </c>
      <c r="AT200" s="227">
        <v>0</v>
      </c>
      <c r="AU200" s="227">
        <v>0</v>
      </c>
      <c r="AV200" s="227">
        <v>0</v>
      </c>
      <c r="AW200" s="227">
        <v>0</v>
      </c>
      <c r="AX200" s="227">
        <v>0</v>
      </c>
      <c r="AY200" s="227">
        <v>0</v>
      </c>
      <c r="AZ200" s="227">
        <v>0</v>
      </c>
      <c r="BA200" s="227">
        <v>0</v>
      </c>
      <c r="BB200" s="237" t="s">
        <v>706</v>
      </c>
      <c r="BC200" s="237" t="s">
        <v>1310</v>
      </c>
      <c r="BD200" s="237" t="s">
        <v>780</v>
      </c>
    </row>
    <row r="201" spans="1:56" ht="18" customHeight="1" x14ac:dyDescent="0.15">
      <c r="A201" s="199" t="s">
        <v>882</v>
      </c>
      <c r="B201" s="200">
        <v>1324581.2568455641</v>
      </c>
      <c r="C201" s="200">
        <v>1988178.2144662568</v>
      </c>
      <c r="D201" s="228">
        <v>2.7840429972937764</v>
      </c>
      <c r="E201" s="228">
        <v>2.5993480359714236</v>
      </c>
      <c r="F201" s="201">
        <v>0.548832739106627</v>
      </c>
      <c r="G201" s="201">
        <v>0.49799715098643843</v>
      </c>
      <c r="H201" s="200">
        <v>1881396.5714466255</v>
      </c>
      <c r="I201" s="200">
        <v>2766916.5807355298</v>
      </c>
      <c r="J201" s="201">
        <v>1.9378728319101419</v>
      </c>
      <c r="K201" s="201">
        <v>1.6776470021605325</v>
      </c>
      <c r="L201" s="201">
        <v>0.64274509237036703</v>
      </c>
      <c r="M201" s="201">
        <v>0.61940803877662554</v>
      </c>
      <c r="N201" s="201">
        <v>0.34873396643666166</v>
      </c>
      <c r="O201" s="201">
        <v>0.36441369347887342</v>
      </c>
      <c r="P201" s="201">
        <v>0.92942107045519484</v>
      </c>
      <c r="Q201" s="201">
        <v>0.93269637304147435</v>
      </c>
      <c r="R201" s="201">
        <v>0.93167431117396915</v>
      </c>
      <c r="S201" s="201">
        <v>0.9341283602553222</v>
      </c>
      <c r="T201" s="202">
        <v>473213.15456230519</v>
      </c>
      <c r="U201" s="202">
        <v>756684.64590529958</v>
      </c>
      <c r="V201" s="202">
        <v>-233510311</v>
      </c>
      <c r="W201" s="202">
        <v>3085683773</v>
      </c>
      <c r="X201" s="202"/>
      <c r="Y201" s="202"/>
      <c r="Z201" s="203">
        <v>9.1869699190132348</v>
      </c>
      <c r="AA201" s="203">
        <v>5.0124620796806223</v>
      </c>
      <c r="AB201" s="202">
        <v>0</v>
      </c>
      <c r="AC201" s="202">
        <v>0</v>
      </c>
      <c r="AD201" s="202">
        <v>348359.35304153681</v>
      </c>
      <c r="AE201" s="202">
        <v>519527.3288398349</v>
      </c>
      <c r="AF201" s="202">
        <v>52717.708336843883</v>
      </c>
      <c r="AG201" s="202">
        <v>58419.113657426919</v>
      </c>
      <c r="AH201" s="202">
        <v>39832.659427921477</v>
      </c>
      <c r="AI201" s="202">
        <v>60244.573700396002</v>
      </c>
      <c r="AJ201" s="202">
        <v>76339.834547982144</v>
      </c>
      <c r="AK201" s="202">
        <v>271988.28492290847</v>
      </c>
      <c r="AL201" s="229">
        <v>2.7269790241853387E-2</v>
      </c>
      <c r="AM201" s="229">
        <v>8.8326382073742438E-2</v>
      </c>
      <c r="AN201" s="229">
        <v>0.29120864901472976</v>
      </c>
      <c r="AO201" s="229">
        <v>0.27529402947670006</v>
      </c>
      <c r="AP201" s="229">
        <v>0.22667481804865552</v>
      </c>
      <c r="AQ201" s="229">
        <v>0.26855022278154217</v>
      </c>
      <c r="AR201" s="229">
        <v>0</v>
      </c>
      <c r="AS201" s="229">
        <v>0</v>
      </c>
      <c r="AT201" s="229">
        <v>0</v>
      </c>
      <c r="AU201" s="229">
        <v>0</v>
      </c>
      <c r="AV201" s="229">
        <v>0</v>
      </c>
      <c r="AW201" s="229">
        <v>0</v>
      </c>
      <c r="AX201" s="229">
        <v>0</v>
      </c>
      <c r="AY201" s="229">
        <v>0</v>
      </c>
      <c r="AZ201" s="229">
        <v>0</v>
      </c>
      <c r="BA201" s="229">
        <v>0</v>
      </c>
      <c r="BB201" s="236" t="s">
        <v>705</v>
      </c>
      <c r="BC201" s="236" t="s">
        <v>1310</v>
      </c>
      <c r="BD201" s="236" t="s">
        <v>775</v>
      </c>
    </row>
    <row r="202" spans="1:56" ht="18" customHeight="1" x14ac:dyDescent="0.15">
      <c r="A202" s="194" t="s">
        <v>883</v>
      </c>
      <c r="B202" s="195">
        <v>1574595.6111910143</v>
      </c>
      <c r="C202" s="195">
        <v>1893944.8536401617</v>
      </c>
      <c r="D202" s="226">
        <v>4.1913492026862782</v>
      </c>
      <c r="E202" s="226">
        <v>3.1581318788189541</v>
      </c>
      <c r="F202" s="196">
        <v>0.59247878057776371</v>
      </c>
      <c r="G202" s="196">
        <v>0.56107645762677139</v>
      </c>
      <c r="H202" s="195">
        <v>2864678.5961920414</v>
      </c>
      <c r="I202" s="195">
        <v>3298772.3631258132</v>
      </c>
      <c r="J202" s="196">
        <v>0.53030798522951994</v>
      </c>
      <c r="K202" s="196">
        <v>0.52731771382118786</v>
      </c>
      <c r="L202" s="196">
        <v>0.6596375729653855</v>
      </c>
      <c r="M202" s="196">
        <v>0.57917577771838302</v>
      </c>
      <c r="N202" s="196">
        <v>0.32951992625022875</v>
      </c>
      <c r="O202" s="196">
        <v>0.42603307663960771</v>
      </c>
      <c r="P202" s="196">
        <v>1.0822295641555513</v>
      </c>
      <c r="Q202" s="196">
        <v>1.0402222586459009</v>
      </c>
      <c r="R202" s="196">
        <v>1.0817579757483777</v>
      </c>
      <c r="S202" s="196">
        <v>1.0399297863677499</v>
      </c>
      <c r="T202" s="197">
        <v>535933.1838230259</v>
      </c>
      <c r="U202" s="197">
        <v>797017.87007739197</v>
      </c>
      <c r="V202" s="197">
        <v>10557183</v>
      </c>
      <c r="W202" s="197">
        <v>234776287</v>
      </c>
      <c r="X202" s="197"/>
      <c r="Y202" s="197"/>
      <c r="Z202" s="198">
        <v>19.686490010650669</v>
      </c>
      <c r="AA202" s="198">
        <v>19.811483922098791</v>
      </c>
      <c r="AB202" s="197">
        <v>0</v>
      </c>
      <c r="AC202" s="197">
        <v>0</v>
      </c>
      <c r="AD202" s="197">
        <v>347977.28593931923</v>
      </c>
      <c r="AE202" s="197">
        <v>539307.00068488461</v>
      </c>
      <c r="AF202" s="197">
        <v>67250.624546263964</v>
      </c>
      <c r="AG202" s="197">
        <v>70049.56564618861</v>
      </c>
      <c r="AH202" s="197">
        <v>63516.590712964862</v>
      </c>
      <c r="AI202" s="197">
        <v>72132.161838230255</v>
      </c>
      <c r="AJ202" s="197">
        <v>56553.602219026092</v>
      </c>
      <c r="AK202" s="197">
        <v>269412.90966372169</v>
      </c>
      <c r="AL202" s="227">
        <v>3.5022409935125072E-2</v>
      </c>
      <c r="AM202" s="227">
        <v>4.6433417719991273E-2</v>
      </c>
      <c r="AN202" s="227">
        <v>0.28355423846335015</v>
      </c>
      <c r="AO202" s="227">
        <v>0.29542365583452002</v>
      </c>
      <c r="AP202" s="227">
        <v>0.19430866897593224</v>
      </c>
      <c r="AQ202" s="227">
        <v>0.25020591477164356</v>
      </c>
      <c r="AR202" s="227">
        <v>0</v>
      </c>
      <c r="AS202" s="227">
        <v>0</v>
      </c>
      <c r="AT202" s="227">
        <v>0</v>
      </c>
      <c r="AU202" s="227">
        <v>0</v>
      </c>
      <c r="AV202" s="227">
        <v>0</v>
      </c>
      <c r="AW202" s="227">
        <v>0</v>
      </c>
      <c r="AX202" s="227">
        <v>0</v>
      </c>
      <c r="AY202" s="227">
        <v>0</v>
      </c>
      <c r="AZ202" s="227">
        <v>0</v>
      </c>
      <c r="BA202" s="227">
        <v>0</v>
      </c>
      <c r="BB202" s="237" t="s">
        <v>705</v>
      </c>
      <c r="BC202" s="237" t="s">
        <v>1310</v>
      </c>
      <c r="BD202" s="237" t="s">
        <v>799</v>
      </c>
    </row>
    <row r="203" spans="1:56" ht="18" customHeight="1" x14ac:dyDescent="0.15">
      <c r="A203" s="199" t="s">
        <v>884</v>
      </c>
      <c r="B203" s="200">
        <v>1507335.7853633037</v>
      </c>
      <c r="C203" s="200">
        <v>2163165.2614218504</v>
      </c>
      <c r="D203" s="228">
        <v>3.0503790566624138</v>
      </c>
      <c r="E203" s="228">
        <v>2.8122305131224778</v>
      </c>
      <c r="F203" s="201">
        <v>0.58847824284146255</v>
      </c>
      <c r="G203" s="201">
        <v>0.57020838718318101</v>
      </c>
      <c r="H203" s="200">
        <v>2545958.0494511239</v>
      </c>
      <c r="I203" s="200">
        <v>3728290.2560376371</v>
      </c>
      <c r="J203" s="201">
        <v>0.17746448287586364</v>
      </c>
      <c r="K203" s="201">
        <v>0.33057778780698505</v>
      </c>
      <c r="L203" s="201">
        <v>0.69952371260888124</v>
      </c>
      <c r="M203" s="201">
        <v>0.63234077823641643</v>
      </c>
      <c r="N203" s="201">
        <v>0.26394507356122376</v>
      </c>
      <c r="O203" s="201">
        <v>0.34315264032880843</v>
      </c>
      <c r="P203" s="201">
        <v>1.0077891978465829</v>
      </c>
      <c r="Q203" s="201">
        <v>0.98846173134398985</v>
      </c>
      <c r="R203" s="201">
        <v>1.0098541549448454</v>
      </c>
      <c r="S203" s="201">
        <v>0.98975317736725266</v>
      </c>
      <c r="T203" s="202">
        <v>452918.66063774179</v>
      </c>
      <c r="U203" s="202">
        <v>795307.65656037629</v>
      </c>
      <c r="V203" s="202">
        <v>470316302</v>
      </c>
      <c r="W203" s="202">
        <v>730001656</v>
      </c>
      <c r="X203" s="202"/>
      <c r="Y203" s="202"/>
      <c r="Z203" s="203">
        <v>7.3747833825100466</v>
      </c>
      <c r="AA203" s="203">
        <v>9.3439360489090912</v>
      </c>
      <c r="AB203" s="202">
        <v>0</v>
      </c>
      <c r="AC203" s="202">
        <v>0</v>
      </c>
      <c r="AD203" s="202">
        <v>397504.38348144281</v>
      </c>
      <c r="AE203" s="202">
        <v>608903.77919498167</v>
      </c>
      <c r="AF203" s="202">
        <v>64571.190747516986</v>
      </c>
      <c r="AG203" s="202">
        <v>68575.978776790376</v>
      </c>
      <c r="AH203" s="202">
        <v>54657.955410350238</v>
      </c>
      <c r="AI203" s="202">
        <v>86389.487401986422</v>
      </c>
      <c r="AJ203" s="202">
        <v>79714.744328280198</v>
      </c>
      <c r="AK203" s="202">
        <v>312255.44401463668</v>
      </c>
      <c r="AL203" s="229">
        <v>1.7507485352615731E-2</v>
      </c>
      <c r="AM203" s="229">
        <v>6.8728439126958724E-2</v>
      </c>
      <c r="AN203" s="229">
        <v>0.27637712295424532</v>
      </c>
      <c r="AO203" s="229">
        <v>0.29027513235231978</v>
      </c>
      <c r="AP203" s="229">
        <v>0.18947197799268578</v>
      </c>
      <c r="AQ203" s="229">
        <v>0.24538444639653781</v>
      </c>
      <c r="AR203" s="229">
        <v>0</v>
      </c>
      <c r="AS203" s="229">
        <v>0</v>
      </c>
      <c r="AT203" s="229">
        <v>0</v>
      </c>
      <c r="AU203" s="229">
        <v>0</v>
      </c>
      <c r="AV203" s="229">
        <v>0</v>
      </c>
      <c r="AW203" s="229">
        <v>0</v>
      </c>
      <c r="AX203" s="229">
        <v>0</v>
      </c>
      <c r="AY203" s="229">
        <v>0</v>
      </c>
      <c r="AZ203" s="229">
        <v>0</v>
      </c>
      <c r="BA203" s="229">
        <v>0</v>
      </c>
      <c r="BB203" s="236" t="s">
        <v>705</v>
      </c>
      <c r="BC203" s="236" t="s">
        <v>1310</v>
      </c>
      <c r="BD203" s="236" t="s">
        <v>802</v>
      </c>
    </row>
    <row r="204" spans="1:56" ht="18" customHeight="1" x14ac:dyDescent="0.15">
      <c r="A204" s="194" t="s">
        <v>885</v>
      </c>
      <c r="B204" s="195">
        <v>5250708.7020372013</v>
      </c>
      <c r="C204" s="195">
        <v>6500982.002480071</v>
      </c>
      <c r="D204" s="226">
        <v>4.993805038927861</v>
      </c>
      <c r="E204" s="226">
        <v>4.6687504553363715</v>
      </c>
      <c r="F204" s="196">
        <v>0.5252176998991982</v>
      </c>
      <c r="G204" s="196">
        <v>0.51115500699503036</v>
      </c>
      <c r="H204" s="195">
        <v>5653074.1443755534</v>
      </c>
      <c r="I204" s="195">
        <v>7667011.6393268378</v>
      </c>
      <c r="J204" s="196">
        <v>1.5467458481099905</v>
      </c>
      <c r="K204" s="196">
        <v>1.236733030043522</v>
      </c>
      <c r="L204" s="196">
        <v>0.73790710386328984</v>
      </c>
      <c r="M204" s="196">
        <v>0.71372090957702439</v>
      </c>
      <c r="N204" s="196">
        <v>0.26268757334423176</v>
      </c>
      <c r="O204" s="196">
        <v>0.27809112789888141</v>
      </c>
      <c r="P204" s="196">
        <v>1.0163339166378209</v>
      </c>
      <c r="Q204" s="196">
        <v>1.0265204127701952</v>
      </c>
      <c r="R204" s="196">
        <v>1.0427538161974472</v>
      </c>
      <c r="S204" s="196">
        <v>1.0459977492178127</v>
      </c>
      <c r="T204" s="197">
        <v>1376173.4504871566</v>
      </c>
      <c r="U204" s="197">
        <v>1861095.2145261294</v>
      </c>
      <c r="V204" s="197">
        <v>-429784054</v>
      </c>
      <c r="W204" s="197">
        <v>-266685072</v>
      </c>
      <c r="X204" s="197"/>
      <c r="Y204" s="197"/>
      <c r="Z204" s="198">
        <v>23.901752546526627</v>
      </c>
      <c r="AA204" s="198">
        <v>18.707252786495378</v>
      </c>
      <c r="AB204" s="197">
        <v>0</v>
      </c>
      <c r="AC204" s="197">
        <v>0</v>
      </c>
      <c r="AD204" s="197">
        <v>779368.37661647482</v>
      </c>
      <c r="AE204" s="197">
        <v>1023117.4841452612</v>
      </c>
      <c r="AF204" s="197">
        <v>137228.32949512845</v>
      </c>
      <c r="AG204" s="197">
        <v>229462.46855624448</v>
      </c>
      <c r="AH204" s="197">
        <v>128372.5817537644</v>
      </c>
      <c r="AI204" s="197">
        <v>178131.20442869797</v>
      </c>
      <c r="AJ204" s="197">
        <v>165100.89548272808</v>
      </c>
      <c r="AK204" s="197">
        <v>412706.919574845</v>
      </c>
      <c r="AL204" s="227">
        <v>2.459601813515842E-2</v>
      </c>
      <c r="AM204" s="227">
        <v>0.10129862066172242</v>
      </c>
      <c r="AN204" s="227">
        <v>0.30981262745787536</v>
      </c>
      <c r="AO204" s="227">
        <v>0.28199443253875878</v>
      </c>
      <c r="AP204" s="227">
        <v>0.17406798868870868</v>
      </c>
      <c r="AQ204" s="227">
        <v>0.22414138717260698</v>
      </c>
      <c r="AR204" s="227">
        <v>0</v>
      </c>
      <c r="AS204" s="227">
        <v>0</v>
      </c>
      <c r="AT204" s="227">
        <v>0</v>
      </c>
      <c r="AU204" s="227">
        <v>0</v>
      </c>
      <c r="AV204" s="227">
        <v>0</v>
      </c>
      <c r="AW204" s="227">
        <v>0</v>
      </c>
      <c r="AX204" s="227">
        <v>0</v>
      </c>
      <c r="AY204" s="227">
        <v>0</v>
      </c>
      <c r="AZ204" s="227">
        <v>0</v>
      </c>
      <c r="BA204" s="227">
        <v>0</v>
      </c>
      <c r="BB204" s="237" t="s">
        <v>704</v>
      </c>
      <c r="BC204" s="237" t="s">
        <v>1310</v>
      </c>
      <c r="BD204" s="237" t="s">
        <v>796</v>
      </c>
    </row>
    <row r="205" spans="1:56" ht="18" customHeight="1" x14ac:dyDescent="0.15">
      <c r="A205" s="199" t="s">
        <v>886</v>
      </c>
      <c r="B205" s="200">
        <v>2953835.7403677246</v>
      </c>
      <c r="C205" s="200">
        <v>3717976.7647265489</v>
      </c>
      <c r="D205" s="228">
        <v>4.4483534616347606</v>
      </c>
      <c r="E205" s="228">
        <v>4.041773057195738</v>
      </c>
      <c r="F205" s="201">
        <v>0.61426927524498265</v>
      </c>
      <c r="G205" s="201">
        <v>0.58806316292193417</v>
      </c>
      <c r="H205" s="200">
        <v>6245109.9810282234</v>
      </c>
      <c r="I205" s="200">
        <v>7475072.8894484136</v>
      </c>
      <c r="J205" s="201">
        <v>1.1715139886261214</v>
      </c>
      <c r="K205" s="201">
        <v>1.0306780523720342</v>
      </c>
      <c r="L205" s="201">
        <v>0.74177819253204491</v>
      </c>
      <c r="M205" s="201">
        <v>0.68545779012922792</v>
      </c>
      <c r="N205" s="201">
        <v>0.24398693776286426</v>
      </c>
      <c r="O205" s="201">
        <v>0.29868344927396995</v>
      </c>
      <c r="P205" s="201">
        <v>1.0892853435138008</v>
      </c>
      <c r="Q205" s="201">
        <v>1.0516322442953694</v>
      </c>
      <c r="R205" s="201">
        <v>1.0892757590544466</v>
      </c>
      <c r="S205" s="201">
        <v>1.0511798602785558</v>
      </c>
      <c r="T205" s="202">
        <v>762744.80384119926</v>
      </c>
      <c r="U205" s="202">
        <v>1169460.6278252723</v>
      </c>
      <c r="V205" s="202">
        <v>-456286791</v>
      </c>
      <c r="W205" s="202">
        <v>-236772932</v>
      </c>
      <c r="X205" s="202"/>
      <c r="Y205" s="202"/>
      <c r="Z205" s="203">
        <v>15.587619926315236</v>
      </c>
      <c r="AA205" s="203">
        <v>14.064894393321154</v>
      </c>
      <c r="AB205" s="202">
        <v>0</v>
      </c>
      <c r="AC205" s="202">
        <v>0</v>
      </c>
      <c r="AD205" s="202">
        <v>527847.88523246278</v>
      </c>
      <c r="AE205" s="202">
        <v>730597.07612132572</v>
      </c>
      <c r="AF205" s="202">
        <v>99929.213725260575</v>
      </c>
      <c r="AG205" s="202">
        <v>110318.60311511887</v>
      </c>
      <c r="AH205" s="202">
        <v>112504.67291251905</v>
      </c>
      <c r="AI205" s="202">
        <v>139174.20377093338</v>
      </c>
      <c r="AJ205" s="202">
        <v>94414.579107623838</v>
      </c>
      <c r="AK205" s="202">
        <v>313130.83112776675</v>
      </c>
      <c r="AL205" s="229">
        <v>3.8938963483786983E-2</v>
      </c>
      <c r="AM205" s="229">
        <v>6.958199057442653E-2</v>
      </c>
      <c r="AN205" s="229">
        <v>0.14264490096852761</v>
      </c>
      <c r="AO205" s="229">
        <v>0.15296777648644894</v>
      </c>
      <c r="AP205" s="229">
        <v>0.19524549856745732</v>
      </c>
      <c r="AQ205" s="229">
        <v>0.24598996534197981</v>
      </c>
      <c r="AR205" s="229">
        <v>0</v>
      </c>
      <c r="AS205" s="229">
        <v>0</v>
      </c>
      <c r="AT205" s="229">
        <v>0</v>
      </c>
      <c r="AU205" s="229">
        <v>0</v>
      </c>
      <c r="AV205" s="229">
        <v>0</v>
      </c>
      <c r="AW205" s="229">
        <v>0</v>
      </c>
      <c r="AX205" s="229">
        <v>0</v>
      </c>
      <c r="AY205" s="229">
        <v>0</v>
      </c>
      <c r="AZ205" s="229">
        <v>0</v>
      </c>
      <c r="BA205" s="229">
        <v>0</v>
      </c>
      <c r="BB205" s="236" t="s">
        <v>704</v>
      </c>
      <c r="BC205" s="236" t="s">
        <v>1310</v>
      </c>
      <c r="BD205" s="236" t="s">
        <v>796</v>
      </c>
    </row>
    <row r="206" spans="1:56" ht="18" customHeight="1" x14ac:dyDescent="0.15">
      <c r="A206" s="194" t="s">
        <v>887</v>
      </c>
      <c r="B206" s="195">
        <v>2785265.6684491979</v>
      </c>
      <c r="C206" s="195">
        <v>3903379.4510953943</v>
      </c>
      <c r="D206" s="226">
        <v>3.3370333325508779</v>
      </c>
      <c r="E206" s="226">
        <v>3.8648492290581657</v>
      </c>
      <c r="F206" s="196">
        <v>0.61489214784318758</v>
      </c>
      <c r="G206" s="196">
        <v>0.56244817225465538</v>
      </c>
      <c r="H206" s="195">
        <v>5201404.1707779886</v>
      </c>
      <c r="I206" s="195">
        <v>7321737.0239779195</v>
      </c>
      <c r="J206" s="196">
        <v>0.83473735325020415</v>
      </c>
      <c r="K206" s="196">
        <v>0.6316559676580068</v>
      </c>
      <c r="L206" s="196">
        <v>0.71047055308497675</v>
      </c>
      <c r="M206" s="196">
        <v>0.64058215293981458</v>
      </c>
      <c r="N206" s="196">
        <v>0.33994184359569002</v>
      </c>
      <c r="O206" s="196">
        <v>0.33462947177227698</v>
      </c>
      <c r="P206" s="196">
        <v>1.1153446328295793</v>
      </c>
      <c r="Q206" s="196">
        <v>1.1237791855590411</v>
      </c>
      <c r="R206" s="196">
        <v>1.1152833713268644</v>
      </c>
      <c r="S206" s="196">
        <v>1.1237272593112504</v>
      </c>
      <c r="T206" s="197">
        <v>806416.42849749874</v>
      </c>
      <c r="U206" s="197">
        <v>1402944.238571675</v>
      </c>
      <c r="V206" s="197">
        <v>-297731670</v>
      </c>
      <c r="W206" s="197">
        <v>-139387721</v>
      </c>
      <c r="X206" s="197"/>
      <c r="Y206" s="197"/>
      <c r="Z206" s="198">
        <v>27.963369118766582</v>
      </c>
      <c r="AA206" s="198">
        <v>24.872250889823299</v>
      </c>
      <c r="AB206" s="197">
        <v>0</v>
      </c>
      <c r="AC206" s="197">
        <v>0</v>
      </c>
      <c r="AD206" s="197">
        <v>690937.62446092814</v>
      </c>
      <c r="AE206" s="197">
        <v>821318.20407107135</v>
      </c>
      <c r="AF206" s="197">
        <v>97867.311885457995</v>
      </c>
      <c r="AG206" s="197">
        <v>140161.89425564947</v>
      </c>
      <c r="AH206" s="197">
        <v>118355.13230981542</v>
      </c>
      <c r="AI206" s="197">
        <v>164263.18889080558</v>
      </c>
      <c r="AJ206" s="197">
        <v>224827.01138519926</v>
      </c>
      <c r="AK206" s="197">
        <v>358013.92082111439</v>
      </c>
      <c r="AL206" s="227">
        <v>2.4735122063359666E-2</v>
      </c>
      <c r="AM206" s="227">
        <v>7.7078116740305999E-2</v>
      </c>
      <c r="AN206" s="227">
        <v>0.17309065629409229</v>
      </c>
      <c r="AO206" s="227">
        <v>0.16481233586318075</v>
      </c>
      <c r="AP206" s="227">
        <v>0.21697121685356111</v>
      </c>
      <c r="AQ206" s="227">
        <v>0.25286841749104005</v>
      </c>
      <c r="AR206" s="227">
        <v>0</v>
      </c>
      <c r="AS206" s="227">
        <v>0</v>
      </c>
      <c r="AT206" s="227">
        <v>0</v>
      </c>
      <c r="AU206" s="227">
        <v>0</v>
      </c>
      <c r="AV206" s="227">
        <v>0</v>
      </c>
      <c r="AW206" s="227">
        <v>0</v>
      </c>
      <c r="AX206" s="227">
        <v>0</v>
      </c>
      <c r="AY206" s="227">
        <v>0</v>
      </c>
      <c r="AZ206" s="227">
        <v>0</v>
      </c>
      <c r="BA206" s="227">
        <v>0</v>
      </c>
      <c r="BB206" s="237" t="s">
        <v>704</v>
      </c>
      <c r="BC206" s="237" t="s">
        <v>1310</v>
      </c>
      <c r="BD206" s="237" t="s">
        <v>796</v>
      </c>
    </row>
    <row r="207" spans="1:56" ht="18" customHeight="1" x14ac:dyDescent="0.15">
      <c r="A207" s="199" t="s">
        <v>888</v>
      </c>
      <c r="B207" s="200">
        <v>2701173.6731163878</v>
      </c>
      <c r="C207" s="200">
        <v>3352872.7686895342</v>
      </c>
      <c r="D207" s="228">
        <v>2.3621548612086181</v>
      </c>
      <c r="E207" s="228">
        <v>2.3299862881956028</v>
      </c>
      <c r="F207" s="201">
        <v>0.66377239749577344</v>
      </c>
      <c r="G207" s="201">
        <v>0.68547218432503731</v>
      </c>
      <c r="H207" s="200">
        <v>3896242.3321606568</v>
      </c>
      <c r="I207" s="200">
        <v>6093561.8862503665</v>
      </c>
      <c r="J207" s="201">
        <v>0.97984139309720808</v>
      </c>
      <c r="K207" s="201">
        <v>0.63653697781341523</v>
      </c>
      <c r="L207" s="201">
        <v>0.5319267428916723</v>
      </c>
      <c r="M207" s="201">
        <v>0.4904229303648367</v>
      </c>
      <c r="N207" s="201">
        <v>0.71358306517124326</v>
      </c>
      <c r="O207" s="201">
        <v>0.71518222151734945</v>
      </c>
      <c r="P207" s="201">
        <v>1.0395547491422639</v>
      </c>
      <c r="Q207" s="201">
        <v>1.046993613433574</v>
      </c>
      <c r="R207" s="201">
        <v>1.0371764696430614</v>
      </c>
      <c r="S207" s="201">
        <v>1.0451259771486758</v>
      </c>
      <c r="T207" s="202">
        <v>1264347.1591908531</v>
      </c>
      <c r="U207" s="202">
        <v>1708547.0803283495</v>
      </c>
      <c r="V207" s="202">
        <v>25299273</v>
      </c>
      <c r="W207" s="202">
        <v>155115717</v>
      </c>
      <c r="X207" s="202"/>
      <c r="Y207" s="202"/>
      <c r="Z207" s="203">
        <v>23.895002524467646</v>
      </c>
      <c r="AA207" s="203">
        <v>15.005718209885345</v>
      </c>
      <c r="AB207" s="202">
        <v>0</v>
      </c>
      <c r="AC207" s="202">
        <v>0</v>
      </c>
      <c r="AD207" s="202">
        <v>948819.09997068311</v>
      </c>
      <c r="AE207" s="202">
        <v>1216888.1826443858</v>
      </c>
      <c r="AF207" s="202">
        <v>269391.83846379363</v>
      </c>
      <c r="AG207" s="202">
        <v>280134.32189973618</v>
      </c>
      <c r="AH207" s="202">
        <v>86473.892113749636</v>
      </c>
      <c r="AI207" s="202">
        <v>161845.16857226621</v>
      </c>
      <c r="AJ207" s="202">
        <v>249468.65347405456</v>
      </c>
      <c r="AK207" s="202">
        <v>519639.52213427151</v>
      </c>
      <c r="AL207" s="229">
        <v>6.297295628150848E-2</v>
      </c>
      <c r="AM207" s="229">
        <v>7.2067499772276472E-2</v>
      </c>
      <c r="AN207" s="229">
        <v>0.36688227679691576</v>
      </c>
      <c r="AO207" s="229">
        <v>0.30174782207565387</v>
      </c>
      <c r="AP207" s="229">
        <v>0.20539766821016342</v>
      </c>
      <c r="AQ207" s="229">
        <v>0.24540677592735904</v>
      </c>
      <c r="AR207" s="229">
        <v>0</v>
      </c>
      <c r="AS207" s="229">
        <v>0</v>
      </c>
      <c r="AT207" s="229">
        <v>0</v>
      </c>
      <c r="AU207" s="229">
        <v>0</v>
      </c>
      <c r="AV207" s="229">
        <v>0</v>
      </c>
      <c r="AW207" s="229">
        <v>0</v>
      </c>
      <c r="AX207" s="229">
        <v>0</v>
      </c>
      <c r="AY207" s="229">
        <v>0</v>
      </c>
      <c r="AZ207" s="229">
        <v>0</v>
      </c>
      <c r="BA207" s="229">
        <v>0</v>
      </c>
      <c r="BB207" s="236" t="s">
        <v>704</v>
      </c>
      <c r="BC207" s="236" t="s">
        <v>1310</v>
      </c>
      <c r="BD207" s="236" t="s">
        <v>792</v>
      </c>
    </row>
    <row r="208" spans="1:56" ht="18" customHeight="1" x14ac:dyDescent="0.15">
      <c r="A208" s="194" t="s">
        <v>889</v>
      </c>
      <c r="B208" s="195">
        <v>1518608.8472317941</v>
      </c>
      <c r="C208" s="195">
        <v>1855107.4952906042</v>
      </c>
      <c r="D208" s="226">
        <v>1.543630503359825</v>
      </c>
      <c r="E208" s="226">
        <v>1.5413518216972553</v>
      </c>
      <c r="F208" s="196">
        <v>0.51193411269027234</v>
      </c>
      <c r="G208" s="196">
        <v>0.53528474702235795</v>
      </c>
      <c r="H208" s="195">
        <v>2054838.0211348496</v>
      </c>
      <c r="I208" s="195">
        <v>2805520.0861474844</v>
      </c>
      <c r="J208" s="196">
        <v>3.0374919828783264</v>
      </c>
      <c r="K208" s="196">
        <v>3.0187698692762535</v>
      </c>
      <c r="L208" s="196">
        <v>0.42574873416102543</v>
      </c>
      <c r="M208" s="196">
        <v>0.32127641724174605</v>
      </c>
      <c r="N208" s="196">
        <v>0.74306270612204928</v>
      </c>
      <c r="O208" s="196">
        <v>0.8615593789021424</v>
      </c>
      <c r="P208" s="196">
        <v>0.83614991303147612</v>
      </c>
      <c r="Q208" s="196">
        <v>0.83201870425817148</v>
      </c>
      <c r="R208" s="196">
        <v>0.8356453189419244</v>
      </c>
      <c r="S208" s="196">
        <v>0.83159034501761964</v>
      </c>
      <c r="T208" s="197">
        <v>872063.05283712386</v>
      </c>
      <c r="U208" s="197">
        <v>1259105.2056053297</v>
      </c>
      <c r="V208" s="197">
        <v>-86793659</v>
      </c>
      <c r="W208" s="197">
        <v>-162346800</v>
      </c>
      <c r="X208" s="197"/>
      <c r="Y208" s="197"/>
      <c r="Z208" s="198">
        <v>5.7371901680760651</v>
      </c>
      <c r="AA208" s="198">
        <v>6.7893326457492433</v>
      </c>
      <c r="AB208" s="197">
        <v>0</v>
      </c>
      <c r="AC208" s="197">
        <v>0</v>
      </c>
      <c r="AD208" s="197">
        <v>616880.84631288773</v>
      </c>
      <c r="AE208" s="197">
        <v>723076.49781759712</v>
      </c>
      <c r="AF208" s="197">
        <v>168974.57937054907</v>
      </c>
      <c r="AG208" s="197">
        <v>173547.32276590855</v>
      </c>
      <c r="AH208" s="197">
        <v>46971.175281415111</v>
      </c>
      <c r="AI208" s="197">
        <v>71310.921203767517</v>
      </c>
      <c r="AJ208" s="197">
        <v>190747.93200091893</v>
      </c>
      <c r="AK208" s="197">
        <v>325071.86721801059</v>
      </c>
      <c r="AL208" s="227">
        <v>8.1823989532682176E-2</v>
      </c>
      <c r="AM208" s="227">
        <v>0.10155085200928707</v>
      </c>
      <c r="AN208" s="227">
        <v>7.550771114469472E-2</v>
      </c>
      <c r="AO208" s="227">
        <v>0.11830846605283571</v>
      </c>
      <c r="AP208" s="227">
        <v>0.17739949740940772</v>
      </c>
      <c r="AQ208" s="227">
        <v>0.22820438041362234</v>
      </c>
      <c r="AR208" s="227">
        <v>0</v>
      </c>
      <c r="AS208" s="227">
        <v>0</v>
      </c>
      <c r="AT208" s="227">
        <v>0</v>
      </c>
      <c r="AU208" s="227">
        <v>0</v>
      </c>
      <c r="AV208" s="227">
        <v>0</v>
      </c>
      <c r="AW208" s="227">
        <v>0</v>
      </c>
      <c r="AX208" s="227">
        <v>0</v>
      </c>
      <c r="AY208" s="227">
        <v>0</v>
      </c>
      <c r="AZ208" s="227">
        <v>0</v>
      </c>
      <c r="BA208" s="227">
        <v>0</v>
      </c>
      <c r="BB208" s="237" t="s">
        <v>704</v>
      </c>
      <c r="BC208" s="237" t="s">
        <v>1310</v>
      </c>
      <c r="BD208" s="237" t="s">
        <v>792</v>
      </c>
    </row>
    <row r="209" spans="1:56" ht="18" customHeight="1" x14ac:dyDescent="0.15">
      <c r="A209" s="199" t="s">
        <v>890</v>
      </c>
      <c r="B209" s="200">
        <v>2555784.8257233654</v>
      </c>
      <c r="C209" s="200">
        <v>3301027.7711573844</v>
      </c>
      <c r="D209" s="228">
        <v>5.0424889057759437</v>
      </c>
      <c r="E209" s="228">
        <v>3.913711777257288</v>
      </c>
      <c r="F209" s="201">
        <v>0.5626680621685537</v>
      </c>
      <c r="G209" s="201">
        <v>0.54392942541807476</v>
      </c>
      <c r="H209" s="200">
        <v>2688576.8248871048</v>
      </c>
      <c r="I209" s="200">
        <v>3994559.6222194345</v>
      </c>
      <c r="J209" s="201">
        <v>0.88190977956039995</v>
      </c>
      <c r="K209" s="201">
        <v>0.81054791785843927</v>
      </c>
      <c r="L209" s="201">
        <v>0.75646915330026965</v>
      </c>
      <c r="M209" s="201">
        <v>0.68346564697135626</v>
      </c>
      <c r="N209" s="201">
        <v>0.22613652799771336</v>
      </c>
      <c r="O209" s="201">
        <v>0.28792788365778976</v>
      </c>
      <c r="P209" s="201">
        <v>1.0479464976068635</v>
      </c>
      <c r="Q209" s="201">
        <v>1.0135113506591464</v>
      </c>
      <c r="R209" s="201">
        <v>1.0399363074138614</v>
      </c>
      <c r="S209" s="201">
        <v>1.0086723160801325</v>
      </c>
      <c r="T209" s="202">
        <v>622412.44259073434</v>
      </c>
      <c r="U209" s="202">
        <v>1044888.6898728885</v>
      </c>
      <c r="V209" s="202">
        <v>-398956435</v>
      </c>
      <c r="W209" s="202">
        <v>581009566</v>
      </c>
      <c r="X209" s="202"/>
      <c r="Y209" s="202"/>
      <c r="Z209" s="203">
        <v>16.517251407219039</v>
      </c>
      <c r="AA209" s="203">
        <v>11.725052922823071</v>
      </c>
      <c r="AB209" s="202">
        <v>0</v>
      </c>
      <c r="AC209" s="202">
        <v>0</v>
      </c>
      <c r="AD209" s="202">
        <v>387596.64157885936</v>
      </c>
      <c r="AE209" s="202">
        <v>582883.56786251883</v>
      </c>
      <c r="AF209" s="202">
        <v>76003.150568656973</v>
      </c>
      <c r="AG209" s="202">
        <v>152242.0735490885</v>
      </c>
      <c r="AH209" s="202">
        <v>60610.148143502258</v>
      </c>
      <c r="AI209" s="202">
        <v>87919.982605786921</v>
      </c>
      <c r="AJ209" s="202">
        <v>77136.383843452073</v>
      </c>
      <c r="AK209" s="202">
        <v>288788.18004683062</v>
      </c>
      <c r="AL209" s="229">
        <v>2.191181955902502E-2</v>
      </c>
      <c r="AM209" s="229">
        <v>0.17967231177291509</v>
      </c>
      <c r="AN209" s="229">
        <v>0.12542179037709605</v>
      </c>
      <c r="AO209" s="229">
        <v>0.12186663311613204</v>
      </c>
      <c r="AP209" s="229">
        <v>0.21136578290973002</v>
      </c>
      <c r="AQ209" s="229">
        <v>0.26490153712961095</v>
      </c>
      <c r="AR209" s="229">
        <v>0</v>
      </c>
      <c r="AS209" s="229">
        <v>0</v>
      </c>
      <c r="AT209" s="229">
        <v>0</v>
      </c>
      <c r="AU209" s="229">
        <v>0</v>
      </c>
      <c r="AV209" s="229">
        <v>0</v>
      </c>
      <c r="AW209" s="229">
        <v>0</v>
      </c>
      <c r="AX209" s="229">
        <v>0</v>
      </c>
      <c r="AY209" s="229">
        <v>0</v>
      </c>
      <c r="AZ209" s="229">
        <v>0</v>
      </c>
      <c r="BA209" s="229">
        <v>0</v>
      </c>
      <c r="BB209" s="236" t="s">
        <v>705</v>
      </c>
      <c r="BC209" s="236" t="s">
        <v>1310</v>
      </c>
      <c r="BD209" s="236" t="s">
        <v>805</v>
      </c>
    </row>
    <row r="210" spans="1:56" ht="18" customHeight="1" x14ac:dyDescent="0.15">
      <c r="A210" s="194" t="s">
        <v>891</v>
      </c>
      <c r="B210" s="195">
        <v>4790413.6688221125</v>
      </c>
      <c r="C210" s="195">
        <v>6113409.1104348935</v>
      </c>
      <c r="D210" s="226">
        <v>6.117470639440679</v>
      </c>
      <c r="E210" s="226">
        <v>5.1455575484596805</v>
      </c>
      <c r="F210" s="196">
        <v>0.57451808978114371</v>
      </c>
      <c r="G210" s="196">
        <v>0.55814061739068621</v>
      </c>
      <c r="H210" s="195">
        <v>7863049.2008368205</v>
      </c>
      <c r="I210" s="195">
        <v>9957451.4961328767</v>
      </c>
      <c r="J210" s="196">
        <v>0.47629743581127709</v>
      </c>
      <c r="K210" s="196">
        <v>0.6447118763858396</v>
      </c>
      <c r="L210" s="196">
        <v>0.74751159287757973</v>
      </c>
      <c r="M210" s="196">
        <v>0.66816721620625597</v>
      </c>
      <c r="N210" s="196">
        <v>0.26924288903056798</v>
      </c>
      <c r="O210" s="196">
        <v>0.3150139506205254</v>
      </c>
      <c r="P210" s="196">
        <v>1.1845758152845483</v>
      </c>
      <c r="Q210" s="196">
        <v>1.1432112061567281</v>
      </c>
      <c r="R210" s="196">
        <v>1.1805792644035342</v>
      </c>
      <c r="S210" s="196">
        <v>1.1408102314615467</v>
      </c>
      <c r="T210" s="197">
        <v>1209523.9166983643</v>
      </c>
      <c r="U210" s="197">
        <v>2028629.5635856474</v>
      </c>
      <c r="V210" s="197">
        <v>-356484762</v>
      </c>
      <c r="W210" s="197">
        <v>-500043056</v>
      </c>
      <c r="X210" s="197"/>
      <c r="Y210" s="197"/>
      <c r="Z210" s="198">
        <v>62.981640466378536</v>
      </c>
      <c r="AA210" s="198">
        <v>38.553912211955755</v>
      </c>
      <c r="AB210" s="197">
        <v>0</v>
      </c>
      <c r="AC210" s="197">
        <v>0</v>
      </c>
      <c r="AD210" s="197">
        <v>764954.31887916825</v>
      </c>
      <c r="AE210" s="197">
        <v>1006050.0139470013</v>
      </c>
      <c r="AF210" s="197">
        <v>121517.04298212248</v>
      </c>
      <c r="AG210" s="197">
        <v>240285.04399644985</v>
      </c>
      <c r="AH210" s="197">
        <v>171776.57905413973</v>
      </c>
      <c r="AI210" s="197">
        <v>225069.48611639408</v>
      </c>
      <c r="AJ210" s="197">
        <v>181749.24001521492</v>
      </c>
      <c r="AK210" s="197">
        <v>363493.00291619124</v>
      </c>
      <c r="AL210" s="227">
        <v>2.7483858163512721E-2</v>
      </c>
      <c r="AM210" s="227">
        <v>0.1434646881236768</v>
      </c>
      <c r="AN210" s="227">
        <v>0.36923449984502366</v>
      </c>
      <c r="AO210" s="227">
        <v>0.2604540907704383</v>
      </c>
      <c r="AP210" s="227">
        <v>0.15384240176078873</v>
      </c>
      <c r="AQ210" s="227">
        <v>0.21372184289981808</v>
      </c>
      <c r="AR210" s="227">
        <v>0</v>
      </c>
      <c r="AS210" s="227">
        <v>0</v>
      </c>
      <c r="AT210" s="227">
        <v>0</v>
      </c>
      <c r="AU210" s="227">
        <v>0</v>
      </c>
      <c r="AV210" s="227">
        <v>0</v>
      </c>
      <c r="AW210" s="227">
        <v>0</v>
      </c>
      <c r="AX210" s="227">
        <v>0</v>
      </c>
      <c r="AY210" s="227">
        <v>0</v>
      </c>
      <c r="AZ210" s="227">
        <v>0</v>
      </c>
      <c r="BA210" s="227">
        <v>0</v>
      </c>
      <c r="BB210" s="237" t="s">
        <v>704</v>
      </c>
      <c r="BC210" s="237" t="s">
        <v>1310</v>
      </c>
      <c r="BD210" s="237" t="s">
        <v>796</v>
      </c>
    </row>
    <row r="211" spans="1:56" ht="18" customHeight="1" x14ac:dyDescent="0.15">
      <c r="A211" s="199" t="s">
        <v>892</v>
      </c>
      <c r="B211" s="200">
        <v>1358584.4557148884</v>
      </c>
      <c r="C211" s="200">
        <v>2205994.53360045</v>
      </c>
      <c r="D211" s="228">
        <v>2.1255560553045774</v>
      </c>
      <c r="E211" s="228">
        <v>2.1842578919563458</v>
      </c>
      <c r="F211" s="201">
        <v>0.70517929149706937</v>
      </c>
      <c r="G211" s="201">
        <v>0.61795157771639397</v>
      </c>
      <c r="H211" s="200">
        <v>2309026.3988471813</v>
      </c>
      <c r="I211" s="200">
        <v>3627955.7569239419</v>
      </c>
      <c r="J211" s="201">
        <v>0.50571857971372924</v>
      </c>
      <c r="K211" s="201">
        <v>0.45294078933416193</v>
      </c>
      <c r="L211" s="201">
        <v>0.44741537237255419</v>
      </c>
      <c r="M211" s="201">
        <v>0.50851737305442923</v>
      </c>
      <c r="N211" s="201">
        <v>0.66634043116030039</v>
      </c>
      <c r="O211" s="201">
        <v>0.56421413192804493</v>
      </c>
      <c r="P211" s="201">
        <v>1.057880196443572</v>
      </c>
      <c r="Q211" s="201">
        <v>1.0287149682382257</v>
      </c>
      <c r="R211" s="201">
        <v>1.070513658641113</v>
      </c>
      <c r="S211" s="201">
        <v>1.0373554503834281</v>
      </c>
      <c r="T211" s="202">
        <v>750732.88556164771</v>
      </c>
      <c r="U211" s="202">
        <v>1084207.9884015184</v>
      </c>
      <c r="V211" s="202">
        <v>-524840062</v>
      </c>
      <c r="W211" s="202">
        <v>735358209</v>
      </c>
      <c r="X211" s="202"/>
      <c r="Y211" s="202"/>
      <c r="Z211" s="203">
        <v>34.715065828190532</v>
      </c>
      <c r="AA211" s="203">
        <v>9.4695866176489414</v>
      </c>
      <c r="AB211" s="202">
        <v>0</v>
      </c>
      <c r="AC211" s="202">
        <v>0</v>
      </c>
      <c r="AD211" s="202">
        <v>498141.56424855901</v>
      </c>
      <c r="AE211" s="202">
        <v>706693.41578799393</v>
      </c>
      <c r="AF211" s="202">
        <v>73673.11823421903</v>
      </c>
      <c r="AG211" s="202">
        <v>126851.62856741178</v>
      </c>
      <c r="AH211" s="202">
        <v>61773.966048080976</v>
      </c>
      <c r="AI211" s="202">
        <v>92205.306762266278</v>
      </c>
      <c r="AJ211" s="202">
        <v>132051.46787572053</v>
      </c>
      <c r="AK211" s="202">
        <v>339587.07338675665</v>
      </c>
      <c r="AL211" s="229">
        <v>3.101129600259879E-2</v>
      </c>
      <c r="AM211" s="229">
        <v>0.13540837414371579</v>
      </c>
      <c r="AN211" s="229">
        <v>0.37516902114362549</v>
      </c>
      <c r="AO211" s="229">
        <v>0.43759580413642829</v>
      </c>
      <c r="AP211" s="229">
        <v>0.21132386793154667</v>
      </c>
      <c r="AQ211" s="229">
        <v>0.26844914928357022</v>
      </c>
      <c r="AR211" s="229">
        <v>0</v>
      </c>
      <c r="AS211" s="229">
        <v>0</v>
      </c>
      <c r="AT211" s="229">
        <v>0</v>
      </c>
      <c r="AU211" s="229">
        <v>0</v>
      </c>
      <c r="AV211" s="229">
        <v>0</v>
      </c>
      <c r="AW211" s="229">
        <v>0</v>
      </c>
      <c r="AX211" s="229">
        <v>0</v>
      </c>
      <c r="AY211" s="229">
        <v>0</v>
      </c>
      <c r="AZ211" s="229">
        <v>0</v>
      </c>
      <c r="BA211" s="229">
        <v>0</v>
      </c>
      <c r="BB211" s="236" t="s">
        <v>705</v>
      </c>
      <c r="BC211" s="236" t="s">
        <v>1310</v>
      </c>
      <c r="BD211" s="236" t="s">
        <v>799</v>
      </c>
    </row>
    <row r="212" spans="1:56" ht="18" customHeight="1" x14ac:dyDescent="0.15">
      <c r="A212" s="194" t="s">
        <v>893</v>
      </c>
      <c r="B212" s="195">
        <v>3753714.760433604</v>
      </c>
      <c r="C212" s="195">
        <v>4669158.0803523026</v>
      </c>
      <c r="D212" s="226">
        <v>3.7162415617781037</v>
      </c>
      <c r="E212" s="226">
        <v>3.4192415146426876</v>
      </c>
      <c r="F212" s="196">
        <v>0.56336781041433448</v>
      </c>
      <c r="G212" s="196">
        <v>0.52766409548061444</v>
      </c>
      <c r="H212" s="195">
        <v>6650662.3112466121</v>
      </c>
      <c r="I212" s="195">
        <v>7914308.447831979</v>
      </c>
      <c r="J212" s="196">
        <v>1.4631400135107568</v>
      </c>
      <c r="K212" s="196">
        <v>1.9343575762855409</v>
      </c>
      <c r="L212" s="196">
        <v>0.68129786046914165</v>
      </c>
      <c r="M212" s="196">
        <v>0.59784988700750585</v>
      </c>
      <c r="N212" s="196">
        <v>0.32746476841073713</v>
      </c>
      <c r="O212" s="196">
        <v>0.39070505310223852</v>
      </c>
      <c r="P212" s="196">
        <v>1.0501279102230485</v>
      </c>
      <c r="Q212" s="196">
        <v>0.9922999812132075</v>
      </c>
      <c r="R212" s="196">
        <v>1.0491879691818726</v>
      </c>
      <c r="S212" s="196">
        <v>0.99159281758815299</v>
      </c>
      <c r="T212" s="197">
        <v>1196316.9253387535</v>
      </c>
      <c r="U212" s="197">
        <v>1877702.449593496</v>
      </c>
      <c r="V212" s="197">
        <v>-665191099</v>
      </c>
      <c r="W212" s="197">
        <v>-1019711293</v>
      </c>
      <c r="X212" s="197"/>
      <c r="Y212" s="197"/>
      <c r="Z212" s="198">
        <v>24.836469922907217</v>
      </c>
      <c r="AA212" s="198">
        <v>18.367086219936233</v>
      </c>
      <c r="AB212" s="197">
        <v>0</v>
      </c>
      <c r="AC212" s="197">
        <v>0</v>
      </c>
      <c r="AD212" s="197">
        <v>783415.9181571817</v>
      </c>
      <c r="AE212" s="197">
        <v>981898.42981029814</v>
      </c>
      <c r="AF212" s="197">
        <v>134039.92926829268</v>
      </c>
      <c r="AG212" s="197">
        <v>169423.75894308943</v>
      </c>
      <c r="AH212" s="197">
        <v>144418.29959349596</v>
      </c>
      <c r="AI212" s="197">
        <v>170050.56178861792</v>
      </c>
      <c r="AJ212" s="197">
        <v>208193.3497289973</v>
      </c>
      <c r="AK212" s="197">
        <v>456882.31070460711</v>
      </c>
      <c r="AL212" s="227">
        <v>3.4867884077285478E-2</v>
      </c>
      <c r="AM212" s="227">
        <v>9.2740188420757541E-2</v>
      </c>
      <c r="AN212" s="227">
        <v>0.24385283287084117</v>
      </c>
      <c r="AO212" s="227">
        <v>0.20116682572229577</v>
      </c>
      <c r="AP212" s="227">
        <v>0.2303827042932155</v>
      </c>
      <c r="AQ212" s="227">
        <v>0.27711480930601928</v>
      </c>
      <c r="AR212" s="227">
        <v>0</v>
      </c>
      <c r="AS212" s="227">
        <v>0</v>
      </c>
      <c r="AT212" s="227">
        <v>0</v>
      </c>
      <c r="AU212" s="227">
        <v>0</v>
      </c>
      <c r="AV212" s="227">
        <v>0</v>
      </c>
      <c r="AW212" s="227">
        <v>0</v>
      </c>
      <c r="AX212" s="227">
        <v>0</v>
      </c>
      <c r="AY212" s="227">
        <v>0</v>
      </c>
      <c r="AZ212" s="227">
        <v>0</v>
      </c>
      <c r="BA212" s="227">
        <v>0</v>
      </c>
      <c r="BB212" s="237" t="s">
        <v>704</v>
      </c>
      <c r="BC212" s="237" t="s">
        <v>1310</v>
      </c>
      <c r="BD212" s="237" t="s">
        <v>796</v>
      </c>
    </row>
    <row r="213" spans="1:56" ht="18" customHeight="1" x14ac:dyDescent="0.15">
      <c r="A213" s="199" t="s">
        <v>894</v>
      </c>
      <c r="B213" s="200">
        <v>1649992.3691570116</v>
      </c>
      <c r="C213" s="200">
        <v>2050163.2317219337</v>
      </c>
      <c r="D213" s="228">
        <v>2.5344857645135401</v>
      </c>
      <c r="E213" s="228">
        <v>2.3140831673050162</v>
      </c>
      <c r="F213" s="201">
        <v>0.62284112742190323</v>
      </c>
      <c r="G213" s="201">
        <v>0.59153662353160685</v>
      </c>
      <c r="H213" s="200">
        <v>2841784.1881741909</v>
      </c>
      <c r="I213" s="200">
        <v>3545184.0636569452</v>
      </c>
      <c r="J213" s="201">
        <v>1.189383131987289</v>
      </c>
      <c r="K213" s="201">
        <v>0.9989037715625515</v>
      </c>
      <c r="L213" s="201">
        <v>0.53296657836736849</v>
      </c>
      <c r="M213" s="201">
        <v>0.38124319821373687</v>
      </c>
      <c r="N213" s="201">
        <v>0.47788004896848885</v>
      </c>
      <c r="O213" s="201">
        <v>0.65649689840858727</v>
      </c>
      <c r="P213" s="201">
        <v>0.97391321428780353</v>
      </c>
      <c r="Q213" s="201">
        <v>0.97352367377052362</v>
      </c>
      <c r="R213" s="201">
        <v>0.98678273733577049</v>
      </c>
      <c r="S213" s="201">
        <v>0.98289095796354364</v>
      </c>
      <c r="T213" s="202">
        <v>770601.58183513116</v>
      </c>
      <c r="U213" s="202">
        <v>1268552.4444000532</v>
      </c>
      <c r="V213" s="202">
        <v>-100086912</v>
      </c>
      <c r="W213" s="202">
        <v>120045251</v>
      </c>
      <c r="X213" s="202"/>
      <c r="Y213" s="202"/>
      <c r="Z213" s="203">
        <v>9.7147720429508446</v>
      </c>
      <c r="AA213" s="203">
        <v>12.935553653739204</v>
      </c>
      <c r="AB213" s="202">
        <v>0</v>
      </c>
      <c r="AC213" s="202">
        <v>0</v>
      </c>
      <c r="AD213" s="202">
        <v>514074.24836862436</v>
      </c>
      <c r="AE213" s="202">
        <v>705993.7612198696</v>
      </c>
      <c r="AF213" s="202">
        <v>98448.828339326152</v>
      </c>
      <c r="AG213" s="202">
        <v>100123.61845785058</v>
      </c>
      <c r="AH213" s="202">
        <v>64159.725396191236</v>
      </c>
      <c r="AI213" s="202">
        <v>80535.335064589162</v>
      </c>
      <c r="AJ213" s="202">
        <v>79950.705686509536</v>
      </c>
      <c r="AK213" s="202">
        <v>298928.82181382342</v>
      </c>
      <c r="AL213" s="229">
        <v>1.6424285520260425E-2</v>
      </c>
      <c r="AM213" s="229">
        <v>3.7021541272999337E-2</v>
      </c>
      <c r="AN213" s="229">
        <v>0.12302284844967931</v>
      </c>
      <c r="AO213" s="229">
        <v>0.13417993680665471</v>
      </c>
      <c r="AP213" s="229">
        <v>0.16278221780956342</v>
      </c>
      <c r="AQ213" s="229">
        <v>0.25421461047138244</v>
      </c>
      <c r="AR213" s="229">
        <v>0</v>
      </c>
      <c r="AS213" s="229">
        <v>0</v>
      </c>
      <c r="AT213" s="229">
        <v>0</v>
      </c>
      <c r="AU213" s="229">
        <v>0</v>
      </c>
      <c r="AV213" s="229">
        <v>0</v>
      </c>
      <c r="AW213" s="229">
        <v>0</v>
      </c>
      <c r="AX213" s="229">
        <v>0</v>
      </c>
      <c r="AY213" s="229">
        <v>0</v>
      </c>
      <c r="AZ213" s="229">
        <v>0</v>
      </c>
      <c r="BA213" s="229">
        <v>0</v>
      </c>
      <c r="BB213" s="236" t="s">
        <v>704</v>
      </c>
      <c r="BC213" s="236" t="s">
        <v>1310</v>
      </c>
      <c r="BD213" s="236" t="s">
        <v>796</v>
      </c>
    </row>
    <row r="214" spans="1:56" ht="18" customHeight="1" x14ac:dyDescent="0.15">
      <c r="A214" s="194" t="s">
        <v>895</v>
      </c>
      <c r="B214" s="195">
        <v>1345006.7363019974</v>
      </c>
      <c r="C214" s="195">
        <v>2114216.2358438703</v>
      </c>
      <c r="D214" s="226">
        <v>2.3737993720258981</v>
      </c>
      <c r="E214" s="226">
        <v>2.4352311707798284</v>
      </c>
      <c r="F214" s="196">
        <v>0.65763985735843089</v>
      </c>
      <c r="G214" s="196">
        <v>0.59879063089506124</v>
      </c>
      <c r="H214" s="195">
        <v>2280064.8928440535</v>
      </c>
      <c r="I214" s="195">
        <v>3787612.6836173721</v>
      </c>
      <c r="J214" s="196">
        <v>1.1282569409148149</v>
      </c>
      <c r="K214" s="196">
        <v>0.72138832155750876</v>
      </c>
      <c r="L214" s="196">
        <v>0.41540783814491122</v>
      </c>
      <c r="M214" s="196">
        <v>0.37759931145609904</v>
      </c>
      <c r="N214" s="196">
        <v>0.66978456473287962</v>
      </c>
      <c r="O214" s="196">
        <v>0.64509985578210582</v>
      </c>
      <c r="P214" s="196">
        <v>0.98927644926275704</v>
      </c>
      <c r="Q214" s="196">
        <v>0.98510349076391235</v>
      </c>
      <c r="R214" s="196">
        <v>0.9865044510726908</v>
      </c>
      <c r="S214" s="196">
        <v>0.97928900988022349</v>
      </c>
      <c r="T214" s="197">
        <v>786280.39568444213</v>
      </c>
      <c r="U214" s="197">
        <v>1315889.6409199194</v>
      </c>
      <c r="V214" s="197">
        <v>-160064990</v>
      </c>
      <c r="W214" s="197">
        <v>779407223</v>
      </c>
      <c r="X214" s="197"/>
      <c r="Y214" s="197"/>
      <c r="Z214" s="198">
        <v>17.829831105319442</v>
      </c>
      <c r="AA214" s="198">
        <v>14.449068121464915</v>
      </c>
      <c r="AB214" s="197">
        <v>0</v>
      </c>
      <c r="AC214" s="197">
        <v>0</v>
      </c>
      <c r="AD214" s="197">
        <v>457235.77643393807</v>
      </c>
      <c r="AE214" s="197">
        <v>680110.77267729526</v>
      </c>
      <c r="AF214" s="197">
        <v>96258.573391973623</v>
      </c>
      <c r="AG214" s="197">
        <v>104754.97544438337</v>
      </c>
      <c r="AH214" s="197">
        <v>44116.492211838005</v>
      </c>
      <c r="AI214" s="197">
        <v>82989.292422576516</v>
      </c>
      <c r="AJ214" s="197">
        <v>87894.268691588804</v>
      </c>
      <c r="AK214" s="197">
        <v>340020.23094190954</v>
      </c>
      <c r="AL214" s="227">
        <v>3.5786389176235812E-2</v>
      </c>
      <c r="AM214" s="227">
        <v>0.10586682413973605</v>
      </c>
      <c r="AN214" s="227">
        <v>0.22441860716728221</v>
      </c>
      <c r="AO214" s="227">
        <v>0.20154379617015886</v>
      </c>
      <c r="AP214" s="227">
        <v>0.2002053041261177</v>
      </c>
      <c r="AQ214" s="227">
        <v>0.2555872433477524</v>
      </c>
      <c r="AR214" s="227">
        <v>0</v>
      </c>
      <c r="AS214" s="227">
        <v>0</v>
      </c>
      <c r="AT214" s="227">
        <v>0</v>
      </c>
      <c r="AU214" s="227">
        <v>0</v>
      </c>
      <c r="AV214" s="227">
        <v>0</v>
      </c>
      <c r="AW214" s="227">
        <v>0</v>
      </c>
      <c r="AX214" s="227">
        <v>0</v>
      </c>
      <c r="AY214" s="227">
        <v>0</v>
      </c>
      <c r="AZ214" s="227">
        <v>0</v>
      </c>
      <c r="BA214" s="227">
        <v>0</v>
      </c>
      <c r="BB214" s="237" t="s">
        <v>705</v>
      </c>
      <c r="BC214" s="237" t="s">
        <v>1310</v>
      </c>
      <c r="BD214" s="237" t="s">
        <v>805</v>
      </c>
    </row>
    <row r="215" spans="1:56" ht="18" customHeight="1" x14ac:dyDescent="0.15">
      <c r="A215" s="199" t="s">
        <v>896</v>
      </c>
      <c r="B215" s="200">
        <v>2186850.3143057502</v>
      </c>
      <c r="C215" s="200">
        <v>2638156.6372370268</v>
      </c>
      <c r="D215" s="228">
        <v>3.643096997226011</v>
      </c>
      <c r="E215" s="228">
        <v>2.8966903263739616</v>
      </c>
      <c r="F215" s="201">
        <v>0.57398696181238507</v>
      </c>
      <c r="G215" s="201">
        <v>0.56127244423362754</v>
      </c>
      <c r="H215" s="200">
        <v>3963355.8485974758</v>
      </c>
      <c r="I215" s="200">
        <v>4657375.3622720893</v>
      </c>
      <c r="J215" s="201">
        <v>0.65311936815438465</v>
      </c>
      <c r="K215" s="201">
        <v>0.89365212313076325</v>
      </c>
      <c r="L215" s="201">
        <v>0.70255364013127497</v>
      </c>
      <c r="M215" s="201">
        <v>0.5442148689158105</v>
      </c>
      <c r="N215" s="201">
        <v>0.29557185494176863</v>
      </c>
      <c r="O215" s="201">
        <v>0.4685951056134483</v>
      </c>
      <c r="P215" s="201">
        <v>1.1316673682505995</v>
      </c>
      <c r="Q215" s="201">
        <v>1.0363200105068595</v>
      </c>
      <c r="R215" s="201">
        <v>1.1336706514123007</v>
      </c>
      <c r="S215" s="201">
        <v>1.0379076074936626</v>
      </c>
      <c r="T215" s="202">
        <v>650470.66556802252</v>
      </c>
      <c r="U215" s="202">
        <v>1202432.5687237026</v>
      </c>
      <c r="V215" s="202">
        <v>-45047567</v>
      </c>
      <c r="W215" s="202">
        <v>519048617</v>
      </c>
      <c r="X215" s="202"/>
      <c r="Y215" s="202"/>
      <c r="Z215" s="203">
        <v>13.665168228490566</v>
      </c>
      <c r="AA215" s="203">
        <v>13.257943815911625</v>
      </c>
      <c r="AB215" s="202">
        <v>0</v>
      </c>
      <c r="AC215" s="202">
        <v>0</v>
      </c>
      <c r="AD215" s="202">
        <v>540368.69081346435</v>
      </c>
      <c r="AE215" s="202">
        <v>751134.69424964942</v>
      </c>
      <c r="AF215" s="202">
        <v>88267.40098176719</v>
      </c>
      <c r="AG215" s="202">
        <v>93884.730014025263</v>
      </c>
      <c r="AH215" s="202">
        <v>85731.063604488096</v>
      </c>
      <c r="AI215" s="202">
        <v>101133.96115007013</v>
      </c>
      <c r="AJ215" s="202">
        <v>144102.53927068724</v>
      </c>
      <c r="AK215" s="202">
        <v>402480.37748948112</v>
      </c>
      <c r="AL215" s="229">
        <v>1.5315623204751614E-2</v>
      </c>
      <c r="AM215" s="229">
        <v>5.8392199740010538E-2</v>
      </c>
      <c r="AN215" s="229">
        <v>2.042695635141666E-3</v>
      </c>
      <c r="AO215" s="229">
        <v>0.12441199712161685</v>
      </c>
      <c r="AP215" s="229">
        <v>0.23122333471303855</v>
      </c>
      <c r="AQ215" s="229">
        <v>0.28352714620433672</v>
      </c>
      <c r="AR215" s="229">
        <v>0</v>
      </c>
      <c r="AS215" s="229">
        <v>0</v>
      </c>
      <c r="AT215" s="229">
        <v>0</v>
      </c>
      <c r="AU215" s="229">
        <v>0</v>
      </c>
      <c r="AV215" s="229">
        <v>0</v>
      </c>
      <c r="AW215" s="229">
        <v>0</v>
      </c>
      <c r="AX215" s="229">
        <v>0</v>
      </c>
      <c r="AY215" s="229">
        <v>0</v>
      </c>
      <c r="AZ215" s="229">
        <v>0</v>
      </c>
      <c r="BA215" s="229">
        <v>0</v>
      </c>
      <c r="BB215" s="236" t="s">
        <v>705</v>
      </c>
      <c r="BC215" s="236" t="s">
        <v>1310</v>
      </c>
      <c r="BD215" s="236" t="s">
        <v>799</v>
      </c>
    </row>
    <row r="216" spans="1:56" ht="18" customHeight="1" x14ac:dyDescent="0.15">
      <c r="A216" s="194" t="s">
        <v>897</v>
      </c>
      <c r="B216" s="195">
        <v>4455034.6669776123</v>
      </c>
      <c r="C216" s="195">
        <v>5340264.8125</v>
      </c>
      <c r="D216" s="226">
        <v>2.9013177120611924</v>
      </c>
      <c r="E216" s="226">
        <v>2.5841187166795661</v>
      </c>
      <c r="F216" s="196">
        <v>0.66362812142793948</v>
      </c>
      <c r="G216" s="196">
        <v>0.61137858991876481</v>
      </c>
      <c r="H216" s="195">
        <v>7320815.5895522395</v>
      </c>
      <c r="I216" s="195">
        <v>8362494.5083955228</v>
      </c>
      <c r="J216" s="196">
        <v>1.5993866136668999</v>
      </c>
      <c r="K216" s="196">
        <v>1.9562539052053878</v>
      </c>
      <c r="L216" s="196">
        <v>0.63831172701754046</v>
      </c>
      <c r="M216" s="196">
        <v>0.59824513820790903</v>
      </c>
      <c r="N216" s="196">
        <v>0.46208767330375211</v>
      </c>
      <c r="O216" s="196">
        <v>0.49589681010195963</v>
      </c>
      <c r="P216" s="196">
        <v>0.9037612457423414</v>
      </c>
      <c r="Q216" s="196">
        <v>0.88963559369346279</v>
      </c>
      <c r="R216" s="196">
        <v>0.90262362418489717</v>
      </c>
      <c r="S216" s="196">
        <v>0.88878100887086342</v>
      </c>
      <c r="T216" s="197">
        <v>1611333.7947761193</v>
      </c>
      <c r="U216" s="197">
        <v>2145477.3516791048</v>
      </c>
      <c r="V216" s="197">
        <v>-21340386</v>
      </c>
      <c r="W216" s="197">
        <v>-59486797</v>
      </c>
      <c r="X216" s="197"/>
      <c r="Y216" s="197"/>
      <c r="Z216" s="198">
        <v>6.5981344605565848</v>
      </c>
      <c r="AA216" s="198">
        <v>6.802348838523339</v>
      </c>
      <c r="AB216" s="197">
        <v>0</v>
      </c>
      <c r="AC216" s="197">
        <v>0</v>
      </c>
      <c r="AD216" s="197">
        <v>1102035.5251865671</v>
      </c>
      <c r="AE216" s="197">
        <v>1444098.0060634329</v>
      </c>
      <c r="AF216" s="197">
        <v>243183.42070895524</v>
      </c>
      <c r="AG216" s="197">
        <v>283320.12033582089</v>
      </c>
      <c r="AH216" s="197">
        <v>143376.44076492538</v>
      </c>
      <c r="AI216" s="197">
        <v>181194.72388059704</v>
      </c>
      <c r="AJ216" s="197">
        <v>212106.33675373133</v>
      </c>
      <c r="AK216" s="197">
        <v>598200.55736940308</v>
      </c>
      <c r="AL216" s="227">
        <v>4.171591192588691E-2</v>
      </c>
      <c r="AM216" s="227">
        <v>7.3809212762652621E-2</v>
      </c>
      <c r="AN216" s="227">
        <v>0.28319911196662123</v>
      </c>
      <c r="AO216" s="227">
        <v>0.27602178231540958</v>
      </c>
      <c r="AP216" s="227">
        <v>0.16738067221159145</v>
      </c>
      <c r="AQ216" s="227">
        <v>0.2378583351828773</v>
      </c>
      <c r="AR216" s="227">
        <v>0</v>
      </c>
      <c r="AS216" s="227">
        <v>0</v>
      </c>
      <c r="AT216" s="227">
        <v>0</v>
      </c>
      <c r="AU216" s="227">
        <v>0</v>
      </c>
      <c r="AV216" s="227">
        <v>0</v>
      </c>
      <c r="AW216" s="227">
        <v>0</v>
      </c>
      <c r="AX216" s="227">
        <v>0</v>
      </c>
      <c r="AY216" s="227">
        <v>0</v>
      </c>
      <c r="AZ216" s="227">
        <v>0</v>
      </c>
      <c r="BA216" s="227">
        <v>0</v>
      </c>
      <c r="BB216" s="237" t="s">
        <v>704</v>
      </c>
      <c r="BC216" s="237" t="s">
        <v>1310</v>
      </c>
      <c r="BD216" s="237" t="s">
        <v>792</v>
      </c>
    </row>
    <row r="217" spans="1:56" ht="18" customHeight="1" x14ac:dyDescent="0.15">
      <c r="A217" s="199" t="s">
        <v>898</v>
      </c>
      <c r="B217" s="200">
        <v>7960784.3947169818</v>
      </c>
      <c r="C217" s="200">
        <v>9732799.2150943391</v>
      </c>
      <c r="D217" s="228">
        <v>4.565897614032175</v>
      </c>
      <c r="E217" s="228">
        <v>4.4519912134343551</v>
      </c>
      <c r="F217" s="201">
        <v>0.59115944897703931</v>
      </c>
      <c r="G217" s="201">
        <v>0.58180774755885734</v>
      </c>
      <c r="H217" s="200">
        <v>9904802.036226416</v>
      </c>
      <c r="I217" s="200">
        <v>13446420.3954717</v>
      </c>
      <c r="J217" s="201">
        <v>0.79739036100625349</v>
      </c>
      <c r="K217" s="201">
        <v>0.63482240373888288</v>
      </c>
      <c r="L217" s="201">
        <v>0.79614526281568365</v>
      </c>
      <c r="M217" s="201">
        <v>0.74043815699301818</v>
      </c>
      <c r="N217" s="201">
        <v>0.23769292405142961</v>
      </c>
      <c r="O217" s="201">
        <v>0.30986876028503807</v>
      </c>
      <c r="P217" s="201">
        <v>0.94346946824046829</v>
      </c>
      <c r="Q217" s="201">
        <v>0.95495358504621441</v>
      </c>
      <c r="R217" s="201">
        <v>0.97571708404894053</v>
      </c>
      <c r="S217" s="201">
        <v>0.97991466206038225</v>
      </c>
      <c r="T217" s="202">
        <v>1622843.6105660377</v>
      </c>
      <c r="U217" s="202">
        <v>2526263.3018867923</v>
      </c>
      <c r="V217" s="202">
        <v>-29627845</v>
      </c>
      <c r="W217" s="202">
        <v>81564947</v>
      </c>
      <c r="X217" s="202"/>
      <c r="Y217" s="202"/>
      <c r="Z217" s="203">
        <v>9.2172344279562299</v>
      </c>
      <c r="AA217" s="203">
        <v>8.9254765246163554</v>
      </c>
      <c r="AB217" s="202">
        <v>0</v>
      </c>
      <c r="AC217" s="202">
        <v>0</v>
      </c>
      <c r="AD217" s="202">
        <v>1294183.1833962263</v>
      </c>
      <c r="AE217" s="202">
        <v>1692327.673207547</v>
      </c>
      <c r="AF217" s="202">
        <v>191913.81660377359</v>
      </c>
      <c r="AG217" s="202">
        <v>250692.27849056607</v>
      </c>
      <c r="AH217" s="202">
        <v>211000.74566037738</v>
      </c>
      <c r="AI217" s="202">
        <v>296337.93584905664</v>
      </c>
      <c r="AJ217" s="202">
        <v>292534.01132075477</v>
      </c>
      <c r="AK217" s="202">
        <v>607876.16754716984</v>
      </c>
      <c r="AL217" s="229">
        <v>2.6545333629473412E-2</v>
      </c>
      <c r="AM217" s="229">
        <v>4.0946150463980986E-2</v>
      </c>
      <c r="AN217" s="229">
        <v>0.29048424168967146</v>
      </c>
      <c r="AO217" s="229">
        <v>0.25979934542504218</v>
      </c>
      <c r="AP217" s="229">
        <v>0.17866992505329077</v>
      </c>
      <c r="AQ217" s="229">
        <v>0.21593660758404251</v>
      </c>
      <c r="AR217" s="229">
        <v>0</v>
      </c>
      <c r="AS217" s="229">
        <v>0</v>
      </c>
      <c r="AT217" s="229">
        <v>0</v>
      </c>
      <c r="AU217" s="229">
        <v>0</v>
      </c>
      <c r="AV217" s="229">
        <v>0</v>
      </c>
      <c r="AW217" s="229">
        <v>0</v>
      </c>
      <c r="AX217" s="229">
        <v>0</v>
      </c>
      <c r="AY217" s="229">
        <v>0</v>
      </c>
      <c r="AZ217" s="229">
        <v>0</v>
      </c>
      <c r="BA217" s="229">
        <v>0</v>
      </c>
      <c r="BB217" s="236" t="s">
        <v>704</v>
      </c>
      <c r="BC217" s="236" t="s">
        <v>1310</v>
      </c>
      <c r="BD217" s="236" t="s">
        <v>792</v>
      </c>
    </row>
    <row r="218" spans="1:56" ht="18" customHeight="1" x14ac:dyDescent="0.15">
      <c r="A218" s="194" t="s">
        <v>899</v>
      </c>
      <c r="B218" s="195">
        <v>2672904.0102734701</v>
      </c>
      <c r="C218" s="195">
        <v>2953671.0461327722</v>
      </c>
      <c r="D218" s="226">
        <v>4.4692186792980575</v>
      </c>
      <c r="E218" s="226">
        <v>3.4088931268863338</v>
      </c>
      <c r="F218" s="196">
        <v>0.49343489020311965</v>
      </c>
      <c r="G218" s="196">
        <v>0.49342408464751542</v>
      </c>
      <c r="H218" s="195">
        <v>3481192.0567976125</v>
      </c>
      <c r="I218" s="195">
        <v>3830813.8242747416</v>
      </c>
      <c r="J218" s="196">
        <v>0.30397804713424592</v>
      </c>
      <c r="K218" s="196">
        <v>0.28943314518027158</v>
      </c>
      <c r="L218" s="196">
        <v>0.76995369455110174</v>
      </c>
      <c r="M218" s="196">
        <v>0.75110377358054337</v>
      </c>
      <c r="N218" s="196">
        <v>0.24185658027782581</v>
      </c>
      <c r="O218" s="196">
        <v>0.24425677630224452</v>
      </c>
      <c r="P218" s="196">
        <v>1.092486048883285</v>
      </c>
      <c r="Q218" s="196">
        <v>1.0530208083601718</v>
      </c>
      <c r="R218" s="196">
        <v>1.0971028034759143</v>
      </c>
      <c r="S218" s="196">
        <v>1.0555541915005811</v>
      </c>
      <c r="T218" s="197">
        <v>614891.69238295581</v>
      </c>
      <c r="U218" s="197">
        <v>735157.57746685587</v>
      </c>
      <c r="V218" s="197">
        <v>-599908257</v>
      </c>
      <c r="W218" s="197">
        <v>-276711392</v>
      </c>
      <c r="X218" s="197"/>
      <c r="Y218" s="197"/>
      <c r="Z218" s="198">
        <v>30.29589823839326</v>
      </c>
      <c r="AA218" s="198">
        <v>18.047057792959514</v>
      </c>
      <c r="AB218" s="197">
        <v>0</v>
      </c>
      <c r="AC218" s="197">
        <v>0</v>
      </c>
      <c r="AD218" s="197">
        <v>520863.78503987088</v>
      </c>
      <c r="AE218" s="197">
        <v>763503.96776087279</v>
      </c>
      <c r="AF218" s="197">
        <v>85568.092656915032</v>
      </c>
      <c r="AG218" s="197">
        <v>90455.420331686328</v>
      </c>
      <c r="AH218" s="197">
        <v>65303.935619588083</v>
      </c>
      <c r="AI218" s="197">
        <v>72989.197103859886</v>
      </c>
      <c r="AJ218" s="197">
        <v>106458.55393571744</v>
      </c>
      <c r="AK218" s="197">
        <v>265946.78626290301</v>
      </c>
      <c r="AL218" s="227">
        <v>2.7966660828814743E-2</v>
      </c>
      <c r="AM218" s="227">
        <v>4.1154155324685561E-2</v>
      </c>
      <c r="AN218" s="227">
        <v>0</v>
      </c>
      <c r="AO218" s="227">
        <v>6.6668418914831943E-3</v>
      </c>
      <c r="AP218" s="227">
        <v>0.19291881491470322</v>
      </c>
      <c r="AQ218" s="227">
        <v>0.25281795197474499</v>
      </c>
      <c r="AR218" s="227">
        <v>0</v>
      </c>
      <c r="AS218" s="227">
        <v>0</v>
      </c>
      <c r="AT218" s="227">
        <v>0</v>
      </c>
      <c r="AU218" s="227">
        <v>0</v>
      </c>
      <c r="AV218" s="227">
        <v>0</v>
      </c>
      <c r="AW218" s="227">
        <v>0</v>
      </c>
      <c r="AX218" s="227">
        <v>0</v>
      </c>
      <c r="AY218" s="227">
        <v>0</v>
      </c>
      <c r="AZ218" s="227">
        <v>0</v>
      </c>
      <c r="BA218" s="227">
        <v>0</v>
      </c>
      <c r="BB218" s="237" t="s">
        <v>705</v>
      </c>
      <c r="BC218" s="237" t="s">
        <v>1310</v>
      </c>
      <c r="BD218" s="237" t="s">
        <v>805</v>
      </c>
    </row>
    <row r="219" spans="1:56" ht="18" customHeight="1" x14ac:dyDescent="0.15">
      <c r="A219" s="199" t="s">
        <v>900</v>
      </c>
      <c r="B219" s="200">
        <v>4470268.5405224375</v>
      </c>
      <c r="C219" s="200">
        <v>4860204.7797127338</v>
      </c>
      <c r="D219" s="228">
        <v>2.4974327549557693</v>
      </c>
      <c r="E219" s="228">
        <v>2.2175197992622921</v>
      </c>
      <c r="F219" s="201">
        <v>0.59164641080799463</v>
      </c>
      <c r="G219" s="201">
        <v>0.64565777584649453</v>
      </c>
      <c r="H219" s="200">
        <v>5464286.3836421827</v>
      </c>
      <c r="I219" s="200">
        <v>7096552.6386842299</v>
      </c>
      <c r="J219" s="201">
        <v>2.8385692198082757</v>
      </c>
      <c r="K219" s="201">
        <v>2.2276888184958001</v>
      </c>
      <c r="L219" s="201">
        <v>0.84337193409202904</v>
      </c>
      <c r="M219" s="201">
        <v>0.80300862222761027</v>
      </c>
      <c r="N219" s="201">
        <v>2.8245888348249325E-2</v>
      </c>
      <c r="O219" s="201">
        <v>0.10769364882168569</v>
      </c>
      <c r="P219" s="201">
        <v>0.55935600976326827</v>
      </c>
      <c r="Q219" s="201">
        <v>0.65974616179838763</v>
      </c>
      <c r="R219" s="201">
        <v>0.54047886040741566</v>
      </c>
      <c r="S219" s="201">
        <v>0.64377753216517064</v>
      </c>
      <c r="T219" s="202">
        <v>700169.51559127786</v>
      </c>
      <c r="U219" s="202">
        <v>957418.43581156502</v>
      </c>
      <c r="V219" s="202">
        <v>2432473606</v>
      </c>
      <c r="W219" s="202">
        <v>2373475735</v>
      </c>
      <c r="X219" s="202"/>
      <c r="Y219" s="202"/>
      <c r="Z219" s="203">
        <v>9.5128922821406239E-2</v>
      </c>
      <c r="AA219" s="203">
        <v>0.39601590631563566</v>
      </c>
      <c r="AB219" s="202">
        <v>0</v>
      </c>
      <c r="AC219" s="202">
        <v>0</v>
      </c>
      <c r="AD219" s="202">
        <v>945278.40976408427</v>
      </c>
      <c r="AE219" s="202">
        <v>1376623.7645307733</v>
      </c>
      <c r="AF219" s="202">
        <v>88257.577807546331</v>
      </c>
      <c r="AG219" s="202">
        <v>95360.843715114985</v>
      </c>
      <c r="AH219" s="202">
        <v>129765.50666071297</v>
      </c>
      <c r="AI219" s="202">
        <v>175984.78254074571</v>
      </c>
      <c r="AJ219" s="202">
        <v>107351.26337724196</v>
      </c>
      <c r="AK219" s="202">
        <v>448102.94693756057</v>
      </c>
      <c r="AL219" s="229">
        <v>1.4162762350771008E-2</v>
      </c>
      <c r="AM219" s="229">
        <v>1.1199235458427395E-2</v>
      </c>
      <c r="AN219" s="229">
        <v>0</v>
      </c>
      <c r="AO219" s="229">
        <v>0</v>
      </c>
      <c r="AP219" s="229">
        <v>0.5765696828590865</v>
      </c>
      <c r="AQ219" s="229">
        <v>0.59911326258519637</v>
      </c>
      <c r="AR219" s="229">
        <v>0</v>
      </c>
      <c r="AS219" s="229">
        <v>0</v>
      </c>
      <c r="AT219" s="229">
        <v>0</v>
      </c>
      <c r="AU219" s="229">
        <v>0</v>
      </c>
      <c r="AV219" s="229">
        <v>0</v>
      </c>
      <c r="AW219" s="229">
        <v>0</v>
      </c>
      <c r="AX219" s="229">
        <v>0</v>
      </c>
      <c r="AY219" s="229">
        <v>0</v>
      </c>
      <c r="AZ219" s="229">
        <v>0</v>
      </c>
      <c r="BA219" s="229">
        <v>0</v>
      </c>
      <c r="BB219" s="236" t="s">
        <v>705</v>
      </c>
      <c r="BC219" s="236" t="s">
        <v>1310</v>
      </c>
      <c r="BD219" s="236" t="s">
        <v>800</v>
      </c>
    </row>
    <row r="220" spans="1:56" ht="18" customHeight="1" x14ac:dyDescent="0.15">
      <c r="A220" s="194" t="s">
        <v>901</v>
      </c>
      <c r="B220" s="195">
        <v>951633.96757925686</v>
      </c>
      <c r="C220" s="195">
        <v>1202779.4120753244</v>
      </c>
      <c r="D220" s="226">
        <v>2.2140196412271225</v>
      </c>
      <c r="E220" s="226">
        <v>2.4592260317289858</v>
      </c>
      <c r="F220" s="196">
        <v>0.49798142747320318</v>
      </c>
      <c r="G220" s="196">
        <v>0.5107288069437147</v>
      </c>
      <c r="H220" s="195">
        <v>899274.63571787311</v>
      </c>
      <c r="I220" s="195">
        <v>1126398.3343673684</v>
      </c>
      <c r="J220" s="196">
        <v>1.2275279306017521</v>
      </c>
      <c r="K220" s="196">
        <v>1.3590793605503517</v>
      </c>
      <c r="L220" s="196">
        <v>7.5163400632734467E-2</v>
      </c>
      <c r="M220" s="196">
        <v>8.814595215075427E-2</v>
      </c>
      <c r="N220" s="196">
        <v>1.0028516407518344</v>
      </c>
      <c r="O220" s="196">
        <v>0.85188336022688449</v>
      </c>
      <c r="P220" s="196">
        <v>0.97843565554819378</v>
      </c>
      <c r="Q220" s="196">
        <v>0.93851838688159084</v>
      </c>
      <c r="R220" s="196">
        <v>0.97467317268915987</v>
      </c>
      <c r="S220" s="196">
        <v>0.89490803443251044</v>
      </c>
      <c r="T220" s="197">
        <v>880105.92241837864</v>
      </c>
      <c r="U220" s="197">
        <v>1096759.2755706205</v>
      </c>
      <c r="V220" s="197">
        <v>26489026260</v>
      </c>
      <c r="W220" s="197">
        <v>77856260440</v>
      </c>
      <c r="X220" s="197"/>
      <c r="Y220" s="197"/>
      <c r="Z220" s="198">
        <v>54.228275293582278</v>
      </c>
      <c r="AA220" s="198">
        <v>27.238477276340713</v>
      </c>
      <c r="AB220" s="197">
        <v>0</v>
      </c>
      <c r="AC220" s="197">
        <v>0</v>
      </c>
      <c r="AD220" s="197">
        <v>286446.66492985142</v>
      </c>
      <c r="AE220" s="197">
        <v>280779.30331973912</v>
      </c>
      <c r="AF220" s="197">
        <v>108345.10559997791</v>
      </c>
      <c r="AG220" s="197">
        <v>113842.26251810022</v>
      </c>
      <c r="AH220" s="197">
        <v>16957.27768724554</v>
      </c>
      <c r="AI220" s="197">
        <v>25697.262695175981</v>
      </c>
      <c r="AJ220" s="197">
        <v>120998.05725725865</v>
      </c>
      <c r="AK220" s="197">
        <v>121486.05574296747</v>
      </c>
      <c r="AL220" s="227">
        <v>4.3962696718364842E-2</v>
      </c>
      <c r="AM220" s="227">
        <v>0.15428460614525974</v>
      </c>
      <c r="AN220" s="227">
        <v>0.32256965389215275</v>
      </c>
      <c r="AO220" s="227">
        <v>0.22262414294287844</v>
      </c>
      <c r="AP220" s="227">
        <v>0.16064114740969385</v>
      </c>
      <c r="AQ220" s="227">
        <v>0.15813280692168871</v>
      </c>
      <c r="AR220" s="227">
        <v>0</v>
      </c>
      <c r="AS220" s="227">
        <v>0</v>
      </c>
      <c r="AT220" s="227">
        <v>0</v>
      </c>
      <c r="AU220" s="227">
        <v>0</v>
      </c>
      <c r="AV220" s="227">
        <v>0</v>
      </c>
      <c r="AW220" s="227">
        <v>0</v>
      </c>
      <c r="AX220" s="227">
        <v>0</v>
      </c>
      <c r="AY220" s="227">
        <v>0</v>
      </c>
      <c r="AZ220" s="227">
        <v>0</v>
      </c>
      <c r="BA220" s="227">
        <v>0</v>
      </c>
      <c r="BB220" s="237" t="s">
        <v>709</v>
      </c>
      <c r="BC220" s="237" t="s">
        <v>1341</v>
      </c>
      <c r="BD220" s="237" t="s">
        <v>771</v>
      </c>
    </row>
    <row r="221" spans="1:56" ht="18" customHeight="1" x14ac:dyDescent="0.15">
      <c r="A221" s="199" t="s">
        <v>902</v>
      </c>
      <c r="B221" s="200">
        <v>1731068.6419426193</v>
      </c>
      <c r="C221" s="200">
        <v>2183220.6113399365</v>
      </c>
      <c r="D221" s="228">
        <v>4.1601656750517844</v>
      </c>
      <c r="E221" s="228">
        <v>3.4456647796987756</v>
      </c>
      <c r="F221" s="201">
        <v>0.46356793067161534</v>
      </c>
      <c r="G221" s="201">
        <v>0.47424666997419035</v>
      </c>
      <c r="H221" s="200">
        <v>2000450.7903195929</v>
      </c>
      <c r="I221" s="200">
        <v>2780986.2716921102</v>
      </c>
      <c r="J221" s="201">
        <v>2.3292603852165064</v>
      </c>
      <c r="K221" s="201">
        <v>1.8838667713658777</v>
      </c>
      <c r="L221" s="201">
        <v>0.77078745283590766</v>
      </c>
      <c r="M221" s="201">
        <v>0.66233690588953353</v>
      </c>
      <c r="N221" s="201">
        <v>0.19792193887815748</v>
      </c>
      <c r="O221" s="201">
        <v>0.23678805897798802</v>
      </c>
      <c r="P221" s="201">
        <v>0.9045598354142016</v>
      </c>
      <c r="Q221" s="201">
        <v>0.92695021706250558</v>
      </c>
      <c r="R221" s="201">
        <v>0.90733062347401316</v>
      </c>
      <c r="S221" s="201">
        <v>0.92875331611188372</v>
      </c>
      <c r="T221" s="202">
        <v>396782.65273555409</v>
      </c>
      <c r="U221" s="202">
        <v>737193.02675078739</v>
      </c>
      <c r="V221" s="202">
        <v>-5113460739</v>
      </c>
      <c r="W221" s="202">
        <v>-3927534500</v>
      </c>
      <c r="X221" s="202"/>
      <c r="Y221" s="202"/>
      <c r="Z221" s="203">
        <v>6.8207973803191253</v>
      </c>
      <c r="AA221" s="203">
        <v>7.6214276226644362</v>
      </c>
      <c r="AB221" s="202">
        <v>0</v>
      </c>
      <c r="AC221" s="202">
        <v>0</v>
      </c>
      <c r="AD221" s="202">
        <v>289969.71269872406</v>
      </c>
      <c r="AE221" s="202">
        <v>458411.72182994999</v>
      </c>
      <c r="AF221" s="202">
        <v>65121.751342987591</v>
      </c>
      <c r="AG221" s="202">
        <v>71760.690851339721</v>
      </c>
      <c r="AH221" s="202">
        <v>40164.427031915708</v>
      </c>
      <c r="AI221" s="202">
        <v>57985.340922711475</v>
      </c>
      <c r="AJ221" s="202">
        <v>31423.80279058111</v>
      </c>
      <c r="AK221" s="202">
        <v>210411.2468972356</v>
      </c>
      <c r="AL221" s="229">
        <v>7.9666258979038465E-2</v>
      </c>
      <c r="AM221" s="229">
        <v>0.11504358205046022</v>
      </c>
      <c r="AN221" s="229">
        <v>0.21484828784469442</v>
      </c>
      <c r="AO221" s="229">
        <v>0.23719441267889785</v>
      </c>
      <c r="AP221" s="229">
        <v>0.27395216722630938</v>
      </c>
      <c r="AQ221" s="229">
        <v>0.29339987571822368</v>
      </c>
      <c r="AR221" s="229">
        <v>0</v>
      </c>
      <c r="AS221" s="229">
        <v>0</v>
      </c>
      <c r="AT221" s="229">
        <v>0</v>
      </c>
      <c r="AU221" s="229">
        <v>0</v>
      </c>
      <c r="AV221" s="229">
        <v>0</v>
      </c>
      <c r="AW221" s="229">
        <v>0</v>
      </c>
      <c r="AX221" s="229">
        <v>0</v>
      </c>
      <c r="AY221" s="229">
        <v>0</v>
      </c>
      <c r="AZ221" s="229">
        <v>0</v>
      </c>
      <c r="BA221" s="229">
        <v>0</v>
      </c>
      <c r="BB221" s="236" t="s">
        <v>707</v>
      </c>
      <c r="BC221" s="236" t="s">
        <v>1341</v>
      </c>
      <c r="BD221" s="236" t="s">
        <v>789</v>
      </c>
    </row>
    <row r="222" spans="1:56" ht="18" customHeight="1" x14ac:dyDescent="0.15">
      <c r="A222" s="194" t="s">
        <v>903</v>
      </c>
      <c r="B222" s="195">
        <v>1211511.1059071671</v>
      </c>
      <c r="C222" s="195">
        <v>1874521.0364151918</v>
      </c>
      <c r="D222" s="226">
        <v>3.0622581325915017</v>
      </c>
      <c r="E222" s="226">
        <v>2.948857863787318</v>
      </c>
      <c r="F222" s="196">
        <v>0.51794636261316562</v>
      </c>
      <c r="G222" s="196">
        <v>0.49577557974168851</v>
      </c>
      <c r="H222" s="195">
        <v>1598655.1471274323</v>
      </c>
      <c r="I222" s="195">
        <v>2611870.9248718414</v>
      </c>
      <c r="J222" s="196">
        <v>1.6433489608122134</v>
      </c>
      <c r="K222" s="196">
        <v>1.9570057678790336</v>
      </c>
      <c r="L222" s="196">
        <v>0.53716590293261535</v>
      </c>
      <c r="M222" s="196">
        <v>0.58170790734640365</v>
      </c>
      <c r="N222" s="196">
        <v>0.45783314903015282</v>
      </c>
      <c r="O222" s="196">
        <v>0.40416383280562984</v>
      </c>
      <c r="P222" s="196">
        <v>1.0760014980262165</v>
      </c>
      <c r="Q222" s="196">
        <v>0.9823146401699252</v>
      </c>
      <c r="R222" s="196">
        <v>1.077133900681144</v>
      </c>
      <c r="S222" s="196">
        <v>0.98316459184472416</v>
      </c>
      <c r="T222" s="197">
        <v>560728.64878965239</v>
      </c>
      <c r="U222" s="197">
        <v>784097.32704529911</v>
      </c>
      <c r="V222" s="197">
        <v>-5566855778</v>
      </c>
      <c r="W222" s="197">
        <v>-5224003646</v>
      </c>
      <c r="X222" s="197"/>
      <c r="Y222" s="197"/>
      <c r="Z222" s="198">
        <v>231.46993575843123</v>
      </c>
      <c r="AA222" s="198">
        <v>13.583720162399986</v>
      </c>
      <c r="AB222" s="197">
        <v>0</v>
      </c>
      <c r="AC222" s="197">
        <v>0</v>
      </c>
      <c r="AD222" s="197">
        <v>317523.67763406015</v>
      </c>
      <c r="AE222" s="197">
        <v>480717.87467698456</v>
      </c>
      <c r="AF222" s="197">
        <v>62501.365653503934</v>
      </c>
      <c r="AG222" s="197">
        <v>67381.818433881359</v>
      </c>
      <c r="AH222" s="197">
        <v>36215.754899358857</v>
      </c>
      <c r="AI222" s="197">
        <v>57607.591086868466</v>
      </c>
      <c r="AJ222" s="197">
        <v>30128.605369390007</v>
      </c>
      <c r="AK222" s="197">
        <v>236284.22951907362</v>
      </c>
      <c r="AL222" s="227">
        <v>5.045338479888694E-2</v>
      </c>
      <c r="AM222" s="227">
        <v>0.10413763338472816</v>
      </c>
      <c r="AN222" s="227">
        <v>0.19078484711506705</v>
      </c>
      <c r="AO222" s="227">
        <v>0.1274950189242246</v>
      </c>
      <c r="AP222" s="227">
        <v>0.26402756407825095</v>
      </c>
      <c r="AQ222" s="227">
        <v>0.29636161311290982</v>
      </c>
      <c r="AR222" s="227">
        <v>0</v>
      </c>
      <c r="AS222" s="227">
        <v>0</v>
      </c>
      <c r="AT222" s="227">
        <v>0</v>
      </c>
      <c r="AU222" s="227">
        <v>0</v>
      </c>
      <c r="AV222" s="227">
        <v>0</v>
      </c>
      <c r="AW222" s="227">
        <v>0</v>
      </c>
      <c r="AX222" s="227">
        <v>0</v>
      </c>
      <c r="AY222" s="227">
        <v>0</v>
      </c>
      <c r="AZ222" s="227">
        <v>0</v>
      </c>
      <c r="BA222" s="227">
        <v>0</v>
      </c>
      <c r="BB222" s="237" t="s">
        <v>707</v>
      </c>
      <c r="BC222" s="237" t="s">
        <v>1341</v>
      </c>
      <c r="BD222" s="237" t="s">
        <v>786</v>
      </c>
    </row>
    <row r="223" spans="1:56" ht="18" customHeight="1" x14ac:dyDescent="0.15">
      <c r="A223" s="199" t="s">
        <v>904</v>
      </c>
      <c r="B223" s="200">
        <v>1310238.865837859</v>
      </c>
      <c r="C223" s="200">
        <v>1689841.2759929332</v>
      </c>
      <c r="D223" s="228">
        <v>3.3016579278035421</v>
      </c>
      <c r="E223" s="228">
        <v>2.7101771378772357</v>
      </c>
      <c r="F223" s="201">
        <v>0.6294284309831889</v>
      </c>
      <c r="G223" s="201">
        <v>0.58479693446365233</v>
      </c>
      <c r="H223" s="200">
        <v>2311034.3128705099</v>
      </c>
      <c r="I223" s="200">
        <v>2915552.8756657727</v>
      </c>
      <c r="J223" s="201">
        <v>0.72133659086037871</v>
      </c>
      <c r="K223" s="201">
        <v>0.66454440141951499</v>
      </c>
      <c r="L223" s="201">
        <v>0.64039907382610117</v>
      </c>
      <c r="M223" s="201">
        <v>0.56787110792199036</v>
      </c>
      <c r="N223" s="201">
        <v>0.35382155158610124</v>
      </c>
      <c r="O223" s="201">
        <v>0.43767773256360148</v>
      </c>
      <c r="P223" s="201">
        <v>0.99698889405471047</v>
      </c>
      <c r="Q223" s="201">
        <v>0.98406236356415755</v>
      </c>
      <c r="R223" s="201">
        <v>1.0102322525731664</v>
      </c>
      <c r="S223" s="201">
        <v>0.99244469934317181</v>
      </c>
      <c r="T223" s="202">
        <v>471163.10966433294</v>
      </c>
      <c r="U223" s="202">
        <v>730229.23838251655</v>
      </c>
      <c r="V223" s="202">
        <v>555351413</v>
      </c>
      <c r="W223" s="202">
        <v>1850107293</v>
      </c>
      <c r="X223" s="202"/>
      <c r="Y223" s="202"/>
      <c r="Z223" s="203">
        <v>8.7087028017877479</v>
      </c>
      <c r="AA223" s="203">
        <v>9.8626821987222506</v>
      </c>
      <c r="AB223" s="202">
        <v>0</v>
      </c>
      <c r="AC223" s="202">
        <v>0</v>
      </c>
      <c r="AD223" s="202">
        <v>341788.65645488451</v>
      </c>
      <c r="AE223" s="202">
        <v>533544.23606621742</v>
      </c>
      <c r="AF223" s="202">
        <v>66379.399306418898</v>
      </c>
      <c r="AG223" s="202">
        <v>72400.12781521953</v>
      </c>
      <c r="AH223" s="202">
        <v>49547.340456716614</v>
      </c>
      <c r="AI223" s="202">
        <v>62047.411974088856</v>
      </c>
      <c r="AJ223" s="202">
        <v>41440.95290191716</v>
      </c>
      <c r="AK223" s="202">
        <v>254226.79175554542</v>
      </c>
      <c r="AL223" s="229">
        <v>3.3658546321163905E-2</v>
      </c>
      <c r="AM223" s="229">
        <v>5.6749355646403411E-2</v>
      </c>
      <c r="AN223" s="229">
        <v>0.19404299452755697</v>
      </c>
      <c r="AO223" s="229">
        <v>0.16985448039226772</v>
      </c>
      <c r="AP223" s="229">
        <v>0.24310057470585431</v>
      </c>
      <c r="AQ223" s="229">
        <v>0.27989623318720275</v>
      </c>
      <c r="AR223" s="229">
        <v>0</v>
      </c>
      <c r="AS223" s="229">
        <v>0</v>
      </c>
      <c r="AT223" s="229">
        <v>0</v>
      </c>
      <c r="AU223" s="229">
        <v>0</v>
      </c>
      <c r="AV223" s="229">
        <v>0</v>
      </c>
      <c r="AW223" s="229">
        <v>0</v>
      </c>
      <c r="AX223" s="229">
        <v>0</v>
      </c>
      <c r="AY223" s="229">
        <v>0</v>
      </c>
      <c r="AZ223" s="229">
        <v>0</v>
      </c>
      <c r="BA223" s="229">
        <v>0</v>
      </c>
      <c r="BB223" s="236" t="s">
        <v>706</v>
      </c>
      <c r="BC223" s="236" t="s">
        <v>1341</v>
      </c>
      <c r="BD223" s="236" t="s">
        <v>784</v>
      </c>
    </row>
    <row r="224" spans="1:56" ht="18" customHeight="1" x14ac:dyDescent="0.15">
      <c r="A224" s="194" t="s">
        <v>905</v>
      </c>
      <c r="B224" s="195">
        <v>1177758.7620175383</v>
      </c>
      <c r="C224" s="195">
        <v>1368124.5646290726</v>
      </c>
      <c r="D224" s="226">
        <v>3.6823392451567813</v>
      </c>
      <c r="E224" s="226">
        <v>2.6953563577006423</v>
      </c>
      <c r="F224" s="196">
        <v>0.55556901107526591</v>
      </c>
      <c r="G224" s="196">
        <v>0.54992938846722916</v>
      </c>
      <c r="H224" s="195">
        <v>1784679.6072585292</v>
      </c>
      <c r="I224" s="195">
        <v>2147654.1207962623</v>
      </c>
      <c r="J224" s="196">
        <v>0.50869216365238312</v>
      </c>
      <c r="K224" s="196">
        <v>0.49930092409597276</v>
      </c>
      <c r="L224" s="196">
        <v>0.67932753192565121</v>
      </c>
      <c r="M224" s="196">
        <v>0.59904978153342536</v>
      </c>
      <c r="N224" s="196">
        <v>0.29590439659230133</v>
      </c>
      <c r="O224" s="196">
        <v>0.3895587104268004</v>
      </c>
      <c r="P224" s="196">
        <v>1.065986518904757</v>
      </c>
      <c r="Q224" s="196">
        <v>1.0274992711276385</v>
      </c>
      <c r="R224" s="196">
        <v>1.0662613035657313</v>
      </c>
      <c r="S224" s="196">
        <v>1.027670759184097</v>
      </c>
      <c r="T224" s="197">
        <v>377674.80901235359</v>
      </c>
      <c r="U224" s="197">
        <v>548549.84307751397</v>
      </c>
      <c r="V224" s="197">
        <v>199302502</v>
      </c>
      <c r="W224" s="197">
        <v>1135029424</v>
      </c>
      <c r="X224" s="197"/>
      <c r="Y224" s="197"/>
      <c r="Z224" s="198">
        <v>14.872872722695313</v>
      </c>
      <c r="AA224" s="198">
        <v>14.438252085910669</v>
      </c>
      <c r="AB224" s="197">
        <v>0</v>
      </c>
      <c r="AC224" s="197">
        <v>0</v>
      </c>
      <c r="AD224" s="197">
        <v>291703.11091339693</v>
      </c>
      <c r="AE224" s="197">
        <v>450535.97868527169</v>
      </c>
      <c r="AF224" s="197">
        <v>53805.664161812711</v>
      </c>
      <c r="AG224" s="197">
        <v>58056.009178774882</v>
      </c>
      <c r="AH224" s="197">
        <v>39241.788849772776</v>
      </c>
      <c r="AI224" s="197">
        <v>46517.824899187101</v>
      </c>
      <c r="AJ224" s="197">
        <v>66229.675875312038</v>
      </c>
      <c r="AK224" s="197">
        <v>251684.32984702042</v>
      </c>
      <c r="AL224" s="227">
        <v>3.9602093886058495E-2</v>
      </c>
      <c r="AM224" s="227">
        <v>5.8273705777098402E-2</v>
      </c>
      <c r="AN224" s="227">
        <v>2.357229009571481E-2</v>
      </c>
      <c r="AO224" s="227">
        <v>8.5930909471984465E-2</v>
      </c>
      <c r="AP224" s="227">
        <v>0.23277684322462225</v>
      </c>
      <c r="AQ224" s="227">
        <v>0.26220065017607863</v>
      </c>
      <c r="AR224" s="227">
        <v>0</v>
      </c>
      <c r="AS224" s="227">
        <v>0</v>
      </c>
      <c r="AT224" s="227">
        <v>0</v>
      </c>
      <c r="AU224" s="227">
        <v>0</v>
      </c>
      <c r="AV224" s="227">
        <v>0</v>
      </c>
      <c r="AW224" s="227">
        <v>0</v>
      </c>
      <c r="AX224" s="227">
        <v>0</v>
      </c>
      <c r="AY224" s="227">
        <v>0</v>
      </c>
      <c r="AZ224" s="227">
        <v>0</v>
      </c>
      <c r="BA224" s="227">
        <v>0</v>
      </c>
      <c r="BB224" s="237" t="s">
        <v>706</v>
      </c>
      <c r="BC224" s="237" t="s">
        <v>1341</v>
      </c>
      <c r="BD224" s="237" t="s">
        <v>782</v>
      </c>
    </row>
    <row r="225" spans="1:56" ht="18" customHeight="1" x14ac:dyDescent="0.15">
      <c r="A225" s="199" t="s">
        <v>906</v>
      </c>
      <c r="B225" s="200">
        <v>1236603.8591539762</v>
      </c>
      <c r="C225" s="200">
        <v>1555744.5532769319</v>
      </c>
      <c r="D225" s="228">
        <v>3.1154014137465578</v>
      </c>
      <c r="E225" s="228">
        <v>2.4888169912444202</v>
      </c>
      <c r="F225" s="201">
        <v>0.5797834613787648</v>
      </c>
      <c r="G225" s="201">
        <v>0.55698738661939895</v>
      </c>
      <c r="H225" s="200">
        <v>1638746.5555104343</v>
      </c>
      <c r="I225" s="200">
        <v>2251240.6326226736</v>
      </c>
      <c r="J225" s="201">
        <v>1.7976996106889251</v>
      </c>
      <c r="K225" s="201">
        <v>1.4287859240679235</v>
      </c>
      <c r="L225" s="201">
        <v>0.57688899310090025</v>
      </c>
      <c r="M225" s="201">
        <v>0.48201991296612956</v>
      </c>
      <c r="N225" s="201">
        <v>0.43269970800912927</v>
      </c>
      <c r="O225" s="201">
        <v>0.49696526613267339</v>
      </c>
      <c r="P225" s="201">
        <v>0.98299163792302735</v>
      </c>
      <c r="Q225" s="201">
        <v>0.98402771778066911</v>
      </c>
      <c r="R225" s="201">
        <v>0.98241540136631778</v>
      </c>
      <c r="S225" s="201">
        <v>0.98367005310117461</v>
      </c>
      <c r="T225" s="202">
        <v>523220.70398195146</v>
      </c>
      <c r="U225" s="202">
        <v>805844.69910885498</v>
      </c>
      <c r="V225" s="202">
        <v>-875630396</v>
      </c>
      <c r="W225" s="202">
        <v>-251757302</v>
      </c>
      <c r="X225" s="202"/>
      <c r="Y225" s="202"/>
      <c r="Z225" s="203">
        <v>23.765977144971338</v>
      </c>
      <c r="AA225" s="203">
        <v>20.393914199271382</v>
      </c>
      <c r="AB225" s="202">
        <v>0</v>
      </c>
      <c r="AC225" s="202">
        <v>0</v>
      </c>
      <c r="AD225" s="202">
        <v>317781.53484489565</v>
      </c>
      <c r="AE225" s="202">
        <v>512520.1196841512</v>
      </c>
      <c r="AF225" s="202">
        <v>53730.519932318108</v>
      </c>
      <c r="AG225" s="202">
        <v>61182.590547095315</v>
      </c>
      <c r="AH225" s="202">
        <v>35637.354856175974</v>
      </c>
      <c r="AI225" s="202">
        <v>48371.009926677951</v>
      </c>
      <c r="AJ225" s="202">
        <v>63258.319661590533</v>
      </c>
      <c r="AK225" s="202">
        <v>274963.43063733791</v>
      </c>
      <c r="AL225" s="229">
        <v>5.3608112817793159E-2</v>
      </c>
      <c r="AM225" s="229">
        <v>7.5689739764585734E-2</v>
      </c>
      <c r="AN225" s="229">
        <v>0.32580744796904343</v>
      </c>
      <c r="AO225" s="229">
        <v>0.32285663809838094</v>
      </c>
      <c r="AP225" s="229">
        <v>0.27591068920723461</v>
      </c>
      <c r="AQ225" s="229">
        <v>0.3071055391647256</v>
      </c>
      <c r="AR225" s="229">
        <v>0</v>
      </c>
      <c r="AS225" s="229">
        <v>0</v>
      </c>
      <c r="AT225" s="229">
        <v>0</v>
      </c>
      <c r="AU225" s="229">
        <v>0</v>
      </c>
      <c r="AV225" s="229">
        <v>0</v>
      </c>
      <c r="AW225" s="229">
        <v>0</v>
      </c>
      <c r="AX225" s="229">
        <v>0</v>
      </c>
      <c r="AY225" s="229">
        <v>0</v>
      </c>
      <c r="AZ225" s="229">
        <v>0</v>
      </c>
      <c r="BA225" s="229">
        <v>0</v>
      </c>
      <c r="BB225" s="236" t="s">
        <v>705</v>
      </c>
      <c r="BC225" s="236" t="s">
        <v>1341</v>
      </c>
      <c r="BD225" s="236" t="s">
        <v>777</v>
      </c>
    </row>
    <row r="226" spans="1:56" ht="18" customHeight="1" x14ac:dyDescent="0.15">
      <c r="A226" s="194" t="s">
        <v>907</v>
      </c>
      <c r="B226" s="195">
        <v>1246679.5658060799</v>
      </c>
      <c r="C226" s="195">
        <v>1733474.9710506224</v>
      </c>
      <c r="D226" s="226">
        <v>3.036386227131409</v>
      </c>
      <c r="E226" s="226">
        <v>2.6963907739041253</v>
      </c>
      <c r="F226" s="196">
        <v>0.55649148987082553</v>
      </c>
      <c r="G226" s="196">
        <v>0.51392130655878454</v>
      </c>
      <c r="H226" s="195">
        <v>1850392.7196522336</v>
      </c>
      <c r="I226" s="195">
        <v>2700154.0964615699</v>
      </c>
      <c r="J226" s="196">
        <v>1.2769431125891337</v>
      </c>
      <c r="K226" s="196">
        <v>1.0927379558929693</v>
      </c>
      <c r="L226" s="196">
        <v>0.53013024421928712</v>
      </c>
      <c r="M226" s="196">
        <v>0.48240427167153277</v>
      </c>
      <c r="N226" s="196">
        <v>0.4811142946495775</v>
      </c>
      <c r="O226" s="196">
        <v>0.46687778952809572</v>
      </c>
      <c r="P226" s="196">
        <v>0.99541463763521887</v>
      </c>
      <c r="Q226" s="196">
        <v>0.99809668446223565</v>
      </c>
      <c r="R226" s="196">
        <v>1.1217531331377562</v>
      </c>
      <c r="S226" s="196">
        <v>1.0831184155125482</v>
      </c>
      <c r="T226" s="197">
        <v>585777.02312210784</v>
      </c>
      <c r="U226" s="197">
        <v>897239.24018011568</v>
      </c>
      <c r="V226" s="197">
        <v>-2880095764</v>
      </c>
      <c r="W226" s="197">
        <v>-2102200916</v>
      </c>
      <c r="X226" s="197"/>
      <c r="Y226" s="197"/>
      <c r="Z226" s="198">
        <v>20.97262757565829</v>
      </c>
      <c r="AA226" s="198">
        <v>18.093995315733324</v>
      </c>
      <c r="AB226" s="197">
        <v>0</v>
      </c>
      <c r="AC226" s="197">
        <v>0</v>
      </c>
      <c r="AD226" s="197">
        <v>327592.03957557539</v>
      </c>
      <c r="AE226" s="197">
        <v>524522.29345133295</v>
      </c>
      <c r="AF226" s="197">
        <v>59096.31732132563</v>
      </c>
      <c r="AG226" s="197">
        <v>64531.221186955641</v>
      </c>
      <c r="AH226" s="197">
        <v>37613.653324192521</v>
      </c>
      <c r="AI226" s="197">
        <v>55815.853305495402</v>
      </c>
      <c r="AJ226" s="197">
        <v>56559.261261120897</v>
      </c>
      <c r="AK226" s="197">
        <v>275617.29081815493</v>
      </c>
      <c r="AL226" s="227">
        <v>6.0606049839664083E-2</v>
      </c>
      <c r="AM226" s="227">
        <v>8.1900613752793811E-2</v>
      </c>
      <c r="AN226" s="227">
        <v>0.15218163759930683</v>
      </c>
      <c r="AO226" s="227">
        <v>0.17619017203580789</v>
      </c>
      <c r="AP226" s="227">
        <v>0.30454230711850211</v>
      </c>
      <c r="AQ226" s="227">
        <v>0.32346707530911362</v>
      </c>
      <c r="AR226" s="227">
        <v>0</v>
      </c>
      <c r="AS226" s="227">
        <v>0</v>
      </c>
      <c r="AT226" s="227">
        <v>0</v>
      </c>
      <c r="AU226" s="227">
        <v>0</v>
      </c>
      <c r="AV226" s="227">
        <v>0</v>
      </c>
      <c r="AW226" s="227">
        <v>0</v>
      </c>
      <c r="AX226" s="227">
        <v>0</v>
      </c>
      <c r="AY226" s="227">
        <v>0</v>
      </c>
      <c r="AZ226" s="227">
        <v>0</v>
      </c>
      <c r="BA226" s="227">
        <v>0</v>
      </c>
      <c r="BB226" s="237" t="s">
        <v>706</v>
      </c>
      <c r="BC226" s="237" t="s">
        <v>1341</v>
      </c>
      <c r="BD226" s="237" t="s">
        <v>781</v>
      </c>
    </row>
    <row r="227" spans="1:56" ht="18" customHeight="1" x14ac:dyDescent="0.15">
      <c r="A227" s="199" t="s">
        <v>908</v>
      </c>
      <c r="B227" s="200">
        <v>2595754.0853998093</v>
      </c>
      <c r="C227" s="200">
        <v>3193638.9964681477</v>
      </c>
      <c r="D227" s="228">
        <v>6.1210146483353647</v>
      </c>
      <c r="E227" s="228">
        <v>4.7520744319242274</v>
      </c>
      <c r="F227" s="201">
        <v>0.53514950374862824</v>
      </c>
      <c r="G227" s="201">
        <v>0.51864004904745031</v>
      </c>
      <c r="H227" s="200">
        <v>4004055.0244426592</v>
      </c>
      <c r="I227" s="200">
        <v>4985154.3981088707</v>
      </c>
      <c r="J227" s="201">
        <v>0.23921836101783681</v>
      </c>
      <c r="K227" s="201">
        <v>0.28274599469342998</v>
      </c>
      <c r="L227" s="201">
        <v>0.80699002178931722</v>
      </c>
      <c r="M227" s="201">
        <v>0.73103519404260875</v>
      </c>
      <c r="N227" s="201">
        <v>0.17306532922373358</v>
      </c>
      <c r="O227" s="201">
        <v>0.24713129075637694</v>
      </c>
      <c r="P227" s="201">
        <v>1.0680565079945519</v>
      </c>
      <c r="Q227" s="201">
        <v>1.0254298141179019</v>
      </c>
      <c r="R227" s="201">
        <v>1.0770654414173497</v>
      </c>
      <c r="S227" s="201">
        <v>1.031218101820657</v>
      </c>
      <c r="T227" s="202">
        <v>501006.43946330802</v>
      </c>
      <c r="U227" s="202">
        <v>858976.49298301351</v>
      </c>
      <c r="V227" s="202">
        <v>1125745773</v>
      </c>
      <c r="W227" s="202">
        <v>2433112902</v>
      </c>
      <c r="X227" s="202"/>
      <c r="Y227" s="202"/>
      <c r="Z227" s="203">
        <v>7.0303821897907026</v>
      </c>
      <c r="AA227" s="203">
        <v>8.2027005185559947</v>
      </c>
      <c r="AB227" s="202">
        <v>0</v>
      </c>
      <c r="AC227" s="202">
        <v>0</v>
      </c>
      <c r="AD227" s="202">
        <v>403676.34875637694</v>
      </c>
      <c r="AE227" s="202">
        <v>603209.65298151853</v>
      </c>
      <c r="AF227" s="202">
        <v>89671.450301795834</v>
      </c>
      <c r="AG227" s="202">
        <v>98602.914955244531</v>
      </c>
      <c r="AH227" s="202">
        <v>84903.327023340127</v>
      </c>
      <c r="AI227" s="202">
        <v>106189.54414815093</v>
      </c>
      <c r="AJ227" s="202">
        <v>47076.439276437501</v>
      </c>
      <c r="AK227" s="202">
        <v>272763.63175303198</v>
      </c>
      <c r="AL227" s="229">
        <v>4.0671096191348524E-2</v>
      </c>
      <c r="AM227" s="229">
        <v>7.4335590068644153E-2</v>
      </c>
      <c r="AN227" s="229">
        <v>0.26220835839983242</v>
      </c>
      <c r="AO227" s="229">
        <v>0.25464094090194894</v>
      </c>
      <c r="AP227" s="229">
        <v>0.17669567545412063</v>
      </c>
      <c r="AQ227" s="229">
        <v>0.24423240855282682</v>
      </c>
      <c r="AR227" s="229">
        <v>0</v>
      </c>
      <c r="AS227" s="229">
        <v>0</v>
      </c>
      <c r="AT227" s="229">
        <v>0</v>
      </c>
      <c r="AU227" s="229">
        <v>0</v>
      </c>
      <c r="AV227" s="229">
        <v>0</v>
      </c>
      <c r="AW227" s="229">
        <v>0</v>
      </c>
      <c r="AX227" s="229">
        <v>0</v>
      </c>
      <c r="AY227" s="229">
        <v>0</v>
      </c>
      <c r="AZ227" s="229">
        <v>0</v>
      </c>
      <c r="BA227" s="229">
        <v>0</v>
      </c>
      <c r="BB227" s="236" t="s">
        <v>706</v>
      </c>
      <c r="BC227" s="236" t="s">
        <v>1341</v>
      </c>
      <c r="BD227" s="236" t="s">
        <v>780</v>
      </c>
    </row>
    <row r="228" spans="1:56" ht="18" customHeight="1" x14ac:dyDescent="0.15">
      <c r="A228" s="194" t="s">
        <v>909</v>
      </c>
      <c r="B228" s="195">
        <v>1354803.6676040115</v>
      </c>
      <c r="C228" s="195">
        <v>1586631.7737837106</v>
      </c>
      <c r="D228" s="226">
        <v>3.1368861427690402</v>
      </c>
      <c r="E228" s="226">
        <v>2.3968152546073838</v>
      </c>
      <c r="F228" s="196">
        <v>0.57756666085993402</v>
      </c>
      <c r="G228" s="196">
        <v>0.56863098905316123</v>
      </c>
      <c r="H228" s="195">
        <v>1593860.2761891857</v>
      </c>
      <c r="I228" s="195">
        <v>1915987.0401815965</v>
      </c>
      <c r="J228" s="196">
        <v>1.5499111331650686</v>
      </c>
      <c r="K228" s="196">
        <v>1.4318112483224621</v>
      </c>
      <c r="L228" s="196">
        <v>0.55047632443332617</v>
      </c>
      <c r="M228" s="196">
        <v>0.54523163236951366</v>
      </c>
      <c r="N228" s="196">
        <v>0.44137338024565137</v>
      </c>
      <c r="O228" s="196">
        <v>0.42845627048204971</v>
      </c>
      <c r="P228" s="196">
        <v>0.92007069754363524</v>
      </c>
      <c r="Q228" s="196">
        <v>0.93526040654637854</v>
      </c>
      <c r="R228" s="196">
        <v>0.92098275220359072</v>
      </c>
      <c r="S228" s="196">
        <v>0.93582180541889548</v>
      </c>
      <c r="T228" s="197">
        <v>609016.32433256542</v>
      </c>
      <c r="U228" s="197">
        <v>721549.94179428113</v>
      </c>
      <c r="V228" s="197">
        <v>594771179</v>
      </c>
      <c r="W228" s="197">
        <v>849935203</v>
      </c>
      <c r="X228" s="197"/>
      <c r="Y228" s="197"/>
      <c r="Z228" s="198">
        <v>9.1967197267869096</v>
      </c>
      <c r="AA228" s="198">
        <v>8.1767145223616691</v>
      </c>
      <c r="AB228" s="197">
        <v>0</v>
      </c>
      <c r="AC228" s="197">
        <v>0</v>
      </c>
      <c r="AD228" s="197">
        <v>325329.11695351679</v>
      </c>
      <c r="AE228" s="197">
        <v>515302.33629218058</v>
      </c>
      <c r="AF228" s="197">
        <v>88378.082565388278</v>
      </c>
      <c r="AG228" s="197">
        <v>94997.002981433805</v>
      </c>
      <c r="AH228" s="197">
        <v>33896.995934408456</v>
      </c>
      <c r="AI228" s="197">
        <v>42147.096354519577</v>
      </c>
      <c r="AJ228" s="197">
        <v>46444.509384740486</v>
      </c>
      <c r="AK228" s="197">
        <v>260077.30234449112</v>
      </c>
      <c r="AL228" s="227">
        <v>7.6929783412637717E-2</v>
      </c>
      <c r="AM228" s="227">
        <v>9.7876301993469125E-2</v>
      </c>
      <c r="AN228" s="227">
        <v>0.14871942261091609</v>
      </c>
      <c r="AO228" s="227">
        <v>0.13496966728985824</v>
      </c>
      <c r="AP228" s="227">
        <v>0.22623361750813317</v>
      </c>
      <c r="AQ228" s="227">
        <v>0.2633788986823975</v>
      </c>
      <c r="AR228" s="227">
        <v>0</v>
      </c>
      <c r="AS228" s="227">
        <v>0</v>
      </c>
      <c r="AT228" s="227">
        <v>0</v>
      </c>
      <c r="AU228" s="227">
        <v>0</v>
      </c>
      <c r="AV228" s="227">
        <v>0</v>
      </c>
      <c r="AW228" s="227">
        <v>0</v>
      </c>
      <c r="AX228" s="227">
        <v>0</v>
      </c>
      <c r="AY228" s="227">
        <v>0</v>
      </c>
      <c r="AZ228" s="227">
        <v>0</v>
      </c>
      <c r="BA228" s="227">
        <v>0</v>
      </c>
      <c r="BB228" s="237" t="s">
        <v>705</v>
      </c>
      <c r="BC228" s="237" t="s">
        <v>1341</v>
      </c>
      <c r="BD228" s="237" t="s">
        <v>777</v>
      </c>
    </row>
    <row r="229" spans="1:56" ht="18" customHeight="1" x14ac:dyDescent="0.15">
      <c r="A229" s="199" t="s">
        <v>910</v>
      </c>
      <c r="B229" s="200">
        <v>1668345.7070380836</v>
      </c>
      <c r="C229" s="200">
        <v>2217369.4890100034</v>
      </c>
      <c r="D229" s="228">
        <v>4.0646761044832296</v>
      </c>
      <c r="E229" s="228">
        <v>3.1477689970292313</v>
      </c>
      <c r="F229" s="201">
        <v>0.57119401544544279</v>
      </c>
      <c r="G229" s="201">
        <v>0.53028868002341756</v>
      </c>
      <c r="H229" s="200">
        <v>2123776.6498901001</v>
      </c>
      <c r="I229" s="200">
        <v>2892296.2213026513</v>
      </c>
      <c r="J229" s="201">
        <v>1.3464920308707742</v>
      </c>
      <c r="K229" s="201">
        <v>1.0980175250376643</v>
      </c>
      <c r="L229" s="201">
        <v>0.66360992883289394</v>
      </c>
      <c r="M229" s="201">
        <v>0.57513092599305327</v>
      </c>
      <c r="N229" s="201">
        <v>0.32693906333099987</v>
      </c>
      <c r="O229" s="201">
        <v>0.38577852650345379</v>
      </c>
      <c r="P229" s="201">
        <v>1.0156378745572805</v>
      </c>
      <c r="Q229" s="201">
        <v>1.0097985298883274</v>
      </c>
      <c r="R229" s="201">
        <v>1.0214509819037629</v>
      </c>
      <c r="S229" s="201">
        <v>1.0142036442249664</v>
      </c>
      <c r="T229" s="202">
        <v>561214.93112187693</v>
      </c>
      <c r="U229" s="202">
        <v>942091.72152693674</v>
      </c>
      <c r="V229" s="202">
        <v>-524790959</v>
      </c>
      <c r="W229" s="202">
        <v>122612560</v>
      </c>
      <c r="X229" s="202"/>
      <c r="Y229" s="202"/>
      <c r="Z229" s="203">
        <v>19.042508315871039</v>
      </c>
      <c r="AA229" s="203">
        <v>16.425397578979204</v>
      </c>
      <c r="AB229" s="202">
        <v>0</v>
      </c>
      <c r="AC229" s="202">
        <v>0</v>
      </c>
      <c r="AD229" s="202">
        <v>330296.11505853856</v>
      </c>
      <c r="AE229" s="202">
        <v>530595.88949446019</v>
      </c>
      <c r="AF229" s="202">
        <v>63751.032117705108</v>
      </c>
      <c r="AG229" s="202">
        <v>108061.37668774952</v>
      </c>
      <c r="AH229" s="202">
        <v>46622.355425469883</v>
      </c>
      <c r="AI229" s="202">
        <v>69517.247387072173</v>
      </c>
      <c r="AJ229" s="202">
        <v>47447.761651639528</v>
      </c>
      <c r="AK229" s="202">
        <v>245429.5099582829</v>
      </c>
      <c r="AL229" s="229">
        <v>4.8316859599593982E-2</v>
      </c>
      <c r="AM229" s="229">
        <v>0.15171130692466137</v>
      </c>
      <c r="AN229" s="229">
        <v>0.25774441304420087</v>
      </c>
      <c r="AO229" s="229">
        <v>0.21797668583357399</v>
      </c>
      <c r="AP229" s="229">
        <v>0.2567323097103974</v>
      </c>
      <c r="AQ229" s="229">
        <v>0.29495857697795486</v>
      </c>
      <c r="AR229" s="229">
        <v>0</v>
      </c>
      <c r="AS229" s="229">
        <v>0</v>
      </c>
      <c r="AT229" s="229">
        <v>0</v>
      </c>
      <c r="AU229" s="229">
        <v>0</v>
      </c>
      <c r="AV229" s="229">
        <v>0</v>
      </c>
      <c r="AW229" s="229">
        <v>0</v>
      </c>
      <c r="AX229" s="229">
        <v>0</v>
      </c>
      <c r="AY229" s="229">
        <v>0</v>
      </c>
      <c r="AZ229" s="229">
        <v>0</v>
      </c>
      <c r="BA229" s="229">
        <v>0</v>
      </c>
      <c r="BB229" s="236" t="s">
        <v>705</v>
      </c>
      <c r="BC229" s="236" t="s">
        <v>1341</v>
      </c>
      <c r="BD229" s="236" t="s">
        <v>777</v>
      </c>
    </row>
    <row r="230" spans="1:56" ht="18" customHeight="1" x14ac:dyDescent="0.15">
      <c r="A230" s="194" t="s">
        <v>911</v>
      </c>
      <c r="B230" s="195">
        <v>1031657.0494467944</v>
      </c>
      <c r="C230" s="195">
        <v>1070876.7524335505</v>
      </c>
      <c r="D230" s="226">
        <v>2.9335540169562231</v>
      </c>
      <c r="E230" s="226">
        <v>1.947334301309529</v>
      </c>
      <c r="F230" s="196">
        <v>0.60272433347325183</v>
      </c>
      <c r="G230" s="196">
        <v>0.60272433347325183</v>
      </c>
      <c r="H230" s="195">
        <v>1559088.1157760578</v>
      </c>
      <c r="I230" s="195">
        <v>1559088.1157760578</v>
      </c>
      <c r="J230" s="196">
        <v>0.85615489301074943</v>
      </c>
      <c r="K230" s="196">
        <v>0.85615489301074943</v>
      </c>
      <c r="L230" s="196">
        <v>0.54613750363208657</v>
      </c>
      <c r="M230" s="196">
        <v>0.56112699631822172</v>
      </c>
      <c r="N230" s="196">
        <v>0.44558746168282432</v>
      </c>
      <c r="O230" s="196">
        <v>0.44558746168282432</v>
      </c>
      <c r="P230" s="196">
        <v>1.0697651763515705</v>
      </c>
      <c r="Q230" s="196">
        <v>1.0336416980966301</v>
      </c>
      <c r="R230" s="196">
        <v>1.0732005987508353</v>
      </c>
      <c r="S230" s="196">
        <v>1.0356806909183491</v>
      </c>
      <c r="T230" s="197">
        <v>468230.45309296442</v>
      </c>
      <c r="U230" s="197">
        <v>469978.89691350044</v>
      </c>
      <c r="V230" s="197">
        <v>-76074000</v>
      </c>
      <c r="W230" s="197">
        <v>329786000</v>
      </c>
      <c r="X230" s="197"/>
      <c r="Y230" s="197"/>
      <c r="Z230" s="198">
        <v>68.604819555494203</v>
      </c>
      <c r="AA230" s="198">
        <v>32.932449941913099</v>
      </c>
      <c r="AB230" s="197">
        <v>0</v>
      </c>
      <c r="AC230" s="197">
        <v>0</v>
      </c>
      <c r="AD230" s="197">
        <v>292590.23070245114</v>
      </c>
      <c r="AE230" s="197">
        <v>476327.69352961826</v>
      </c>
      <c r="AF230" s="197">
        <v>68362.723729658843</v>
      </c>
      <c r="AG230" s="197">
        <v>71569.91263229835</v>
      </c>
      <c r="AH230" s="197">
        <v>31399.924269011248</v>
      </c>
      <c r="AI230" s="197">
        <v>31399.924269011248</v>
      </c>
      <c r="AJ230" s="197">
        <v>48747.160087921831</v>
      </c>
      <c r="AK230" s="197">
        <v>252362.61290382166</v>
      </c>
      <c r="AL230" s="227">
        <v>5.3530148901974238E-2</v>
      </c>
      <c r="AM230" s="227">
        <v>5.196611056719623E-2</v>
      </c>
      <c r="AN230" s="227">
        <v>0.29522831576520886</v>
      </c>
      <c r="AO230" s="227">
        <v>0.29522831576520886</v>
      </c>
      <c r="AP230" s="227">
        <v>0.24967396578557008</v>
      </c>
      <c r="AQ230" s="227">
        <v>0.26601717644025763</v>
      </c>
      <c r="AR230" s="227">
        <v>0</v>
      </c>
      <c r="AS230" s="227">
        <v>0</v>
      </c>
      <c r="AT230" s="227">
        <v>0</v>
      </c>
      <c r="AU230" s="227">
        <v>0</v>
      </c>
      <c r="AV230" s="227">
        <v>0</v>
      </c>
      <c r="AW230" s="227">
        <v>0</v>
      </c>
      <c r="AX230" s="227">
        <v>0</v>
      </c>
      <c r="AY230" s="227">
        <v>0</v>
      </c>
      <c r="AZ230" s="227">
        <v>0</v>
      </c>
      <c r="BA230" s="227">
        <v>0</v>
      </c>
      <c r="BB230" s="237" t="s">
        <v>707</v>
      </c>
      <c r="BC230" s="237" t="s">
        <v>1341</v>
      </c>
      <c r="BD230" s="237" t="s">
        <v>786</v>
      </c>
    </row>
    <row r="231" spans="1:56" ht="18" customHeight="1" x14ac:dyDescent="0.15">
      <c r="A231" s="199" t="s">
        <v>912</v>
      </c>
      <c r="B231" s="200">
        <v>728601.00208103098</v>
      </c>
      <c r="C231" s="200">
        <v>1052680.1772873704</v>
      </c>
      <c r="D231" s="228">
        <v>2.4595213799687095</v>
      </c>
      <c r="E231" s="228">
        <v>2.1888050587968753</v>
      </c>
      <c r="F231" s="201">
        <v>0.57907246454793193</v>
      </c>
      <c r="G231" s="201">
        <v>0.5444763185558682</v>
      </c>
      <c r="H231" s="200">
        <v>1098789.7724974724</v>
      </c>
      <c r="I231" s="200">
        <v>1581696.5086180544</v>
      </c>
      <c r="J231" s="201">
        <v>0.98201813551180961</v>
      </c>
      <c r="K231" s="201">
        <v>1.0964211594334146</v>
      </c>
      <c r="L231" s="201">
        <v>0.60199831339136067</v>
      </c>
      <c r="M231" s="201">
        <v>0.631662278328461</v>
      </c>
      <c r="N231" s="201">
        <v>0.41578845483611993</v>
      </c>
      <c r="O231" s="201">
        <v>0.38935026108010118</v>
      </c>
      <c r="P231" s="201">
        <v>1.0160669258334378</v>
      </c>
      <c r="Q231" s="201">
        <v>0.98901530706821417</v>
      </c>
      <c r="R231" s="201">
        <v>1.0164474857654879</v>
      </c>
      <c r="S231" s="201">
        <v>0.98924466775808717</v>
      </c>
      <c r="T231" s="202">
        <v>289984.42769299506</v>
      </c>
      <c r="U231" s="202">
        <v>387741.81815082178</v>
      </c>
      <c r="V231" s="202">
        <v>-349388109</v>
      </c>
      <c r="W231" s="202">
        <v>24052272</v>
      </c>
      <c r="X231" s="202"/>
      <c r="Y231" s="202"/>
      <c r="Z231" s="203">
        <v>17.482812320771739</v>
      </c>
      <c r="AA231" s="203">
        <v>13.205976232365909</v>
      </c>
      <c r="AB231" s="202">
        <v>0</v>
      </c>
      <c r="AC231" s="202">
        <v>0</v>
      </c>
      <c r="AD231" s="202">
        <v>256663.4247184142</v>
      </c>
      <c r="AE231" s="202">
        <v>414523.11967691121</v>
      </c>
      <c r="AF231" s="202">
        <v>48954.063512592002</v>
      </c>
      <c r="AG231" s="202">
        <v>51978.876772403419</v>
      </c>
      <c r="AH231" s="202">
        <v>26064.637136407458</v>
      </c>
      <c r="AI231" s="202">
        <v>35681.776988736565</v>
      </c>
      <c r="AJ231" s="202">
        <v>47764.027946951348</v>
      </c>
      <c r="AK231" s="202">
        <v>227606.59650339786</v>
      </c>
      <c r="AL231" s="229">
        <v>5.7604831278876036E-2</v>
      </c>
      <c r="AM231" s="229">
        <v>6.1837603713818558E-2</v>
      </c>
      <c r="AN231" s="229">
        <v>0.28345582720480883</v>
      </c>
      <c r="AO231" s="229">
        <v>0.35027422783479245</v>
      </c>
      <c r="AP231" s="229">
        <v>0.2706385145198269</v>
      </c>
      <c r="AQ231" s="229">
        <v>0.28467493946799755</v>
      </c>
      <c r="AR231" s="229">
        <v>0</v>
      </c>
      <c r="AS231" s="229">
        <v>0</v>
      </c>
      <c r="AT231" s="229">
        <v>0</v>
      </c>
      <c r="AU231" s="229">
        <v>0</v>
      </c>
      <c r="AV231" s="229">
        <v>0</v>
      </c>
      <c r="AW231" s="229">
        <v>0</v>
      </c>
      <c r="AX231" s="229">
        <v>0</v>
      </c>
      <c r="AY231" s="229">
        <v>0</v>
      </c>
      <c r="AZ231" s="229">
        <v>0</v>
      </c>
      <c r="BA231" s="229">
        <v>0</v>
      </c>
      <c r="BB231" s="236" t="s">
        <v>706</v>
      </c>
      <c r="BC231" s="236" t="s">
        <v>1341</v>
      </c>
      <c r="BD231" s="236" t="s">
        <v>782</v>
      </c>
    </row>
    <row r="232" spans="1:56" ht="18" customHeight="1" x14ac:dyDescent="0.15">
      <c r="A232" s="194" t="s">
        <v>913</v>
      </c>
      <c r="B232" s="195">
        <v>1585979.8852858043</v>
      </c>
      <c r="C232" s="195">
        <v>2116411.8373496896</v>
      </c>
      <c r="D232" s="226">
        <v>4.5669358247645588</v>
      </c>
      <c r="E232" s="226">
        <v>3.9306000218717378</v>
      </c>
      <c r="F232" s="196">
        <v>0.54452063405498186</v>
      </c>
      <c r="G232" s="196">
        <v>0.49884576500095096</v>
      </c>
      <c r="H232" s="195">
        <v>1844735.2442488568</v>
      </c>
      <c r="I232" s="195">
        <v>2658302.0323880748</v>
      </c>
      <c r="J232" s="196">
        <v>1.3270559956665657</v>
      </c>
      <c r="K232" s="196">
        <v>1.2929964652400623</v>
      </c>
      <c r="L232" s="196">
        <v>0.82018912552607082</v>
      </c>
      <c r="M232" s="196">
        <v>0.72162039136974898</v>
      </c>
      <c r="N232" s="196">
        <v>0.1603804495899406</v>
      </c>
      <c r="O232" s="196">
        <v>0.24676367380878897</v>
      </c>
      <c r="P232" s="196">
        <v>0.96426079516141894</v>
      </c>
      <c r="Q232" s="196">
        <v>0.9474811822307363</v>
      </c>
      <c r="R232" s="196">
        <v>0.9646159773339732</v>
      </c>
      <c r="S232" s="196">
        <v>0.94786302881897566</v>
      </c>
      <c r="T232" s="197">
        <v>285176.43007130234</v>
      </c>
      <c r="U232" s="197">
        <v>589165.89898183721</v>
      </c>
      <c r="V232" s="197">
        <v>-452841519</v>
      </c>
      <c r="W232" s="197">
        <v>2731061318</v>
      </c>
      <c r="X232" s="197"/>
      <c r="Y232" s="197"/>
      <c r="Z232" s="198">
        <v>6.8933742647327607</v>
      </c>
      <c r="AA232" s="198">
        <v>8.4434826591659995</v>
      </c>
      <c r="AB232" s="197">
        <v>0</v>
      </c>
      <c r="AC232" s="197">
        <v>0</v>
      </c>
      <c r="AD232" s="197">
        <v>286830.54701672541</v>
      </c>
      <c r="AE232" s="197">
        <v>421702.68272915279</v>
      </c>
      <c r="AF232" s="197">
        <v>68801.126655231259</v>
      </c>
      <c r="AG232" s="197">
        <v>72619.641451444346</v>
      </c>
      <c r="AH232" s="197">
        <v>35071.067285178207</v>
      </c>
      <c r="AI232" s="197">
        <v>51563.787041242431</v>
      </c>
      <c r="AJ232" s="197">
        <v>25612.888204920164</v>
      </c>
      <c r="AK232" s="197">
        <v>178532.42153443189</v>
      </c>
      <c r="AL232" s="227">
        <v>4.8821778556513352E-2</v>
      </c>
      <c r="AM232" s="227">
        <v>0.10284760604903033</v>
      </c>
      <c r="AN232" s="227">
        <v>0.25117830038189548</v>
      </c>
      <c r="AO232" s="227">
        <v>0.26346487648086736</v>
      </c>
      <c r="AP232" s="227">
        <v>0.23455438135000931</v>
      </c>
      <c r="AQ232" s="227">
        <v>0.26664111848273558</v>
      </c>
      <c r="AR232" s="227">
        <v>0</v>
      </c>
      <c r="AS232" s="227">
        <v>0</v>
      </c>
      <c r="AT232" s="227">
        <v>0</v>
      </c>
      <c r="AU232" s="227">
        <v>0</v>
      </c>
      <c r="AV232" s="227">
        <v>0</v>
      </c>
      <c r="AW232" s="227">
        <v>0</v>
      </c>
      <c r="AX232" s="227">
        <v>0</v>
      </c>
      <c r="AY232" s="227">
        <v>0</v>
      </c>
      <c r="AZ232" s="227">
        <v>0</v>
      </c>
      <c r="BA232" s="227">
        <v>0</v>
      </c>
      <c r="BB232" s="237" t="s">
        <v>708</v>
      </c>
      <c r="BC232" s="237" t="s">
        <v>1341</v>
      </c>
      <c r="BD232" s="237" t="s">
        <v>774</v>
      </c>
    </row>
    <row r="233" spans="1:56" ht="18" customHeight="1" x14ac:dyDescent="0.15">
      <c r="A233" s="199" t="s">
        <v>914</v>
      </c>
      <c r="B233" s="200">
        <v>1749953.3884558668</v>
      </c>
      <c r="C233" s="200">
        <v>2533190.8755354257</v>
      </c>
      <c r="D233" s="228">
        <v>4.0328443927234154</v>
      </c>
      <c r="E233" s="228">
        <v>3.5681827357284703</v>
      </c>
      <c r="F233" s="201">
        <v>0.53978801503372209</v>
      </c>
      <c r="G233" s="201">
        <v>0.54017502631603731</v>
      </c>
      <c r="H233" s="200">
        <v>2619720.6874517235</v>
      </c>
      <c r="I233" s="200">
        <v>3177206.6844322733</v>
      </c>
      <c r="J233" s="201">
        <v>0.70120903600533646</v>
      </c>
      <c r="K233" s="201">
        <v>0.88777406212162613</v>
      </c>
      <c r="L233" s="201">
        <v>0.71370411029401593</v>
      </c>
      <c r="M233" s="201">
        <v>0.65792072016588632</v>
      </c>
      <c r="N233" s="201">
        <v>0.29602561883086109</v>
      </c>
      <c r="O233" s="201">
        <v>0.3218636509973688</v>
      </c>
      <c r="P233" s="201">
        <v>1.1071745030724893</v>
      </c>
      <c r="Q233" s="201">
        <v>1.0176964576253635</v>
      </c>
      <c r="R233" s="201">
        <v>1.1077197696050469</v>
      </c>
      <c r="S233" s="201">
        <v>1.0180361127170705</v>
      </c>
      <c r="T233" s="202">
        <v>501004.46229197393</v>
      </c>
      <c r="U233" s="202">
        <v>866552.11038550653</v>
      </c>
      <c r="V233" s="202">
        <v>-751262821</v>
      </c>
      <c r="W233" s="202">
        <v>68144219</v>
      </c>
      <c r="X233" s="202"/>
      <c r="Y233" s="202"/>
      <c r="Z233" s="203">
        <v>94.317887638620604</v>
      </c>
      <c r="AA233" s="203">
        <v>19.438931423857877</v>
      </c>
      <c r="AB233" s="202">
        <v>0</v>
      </c>
      <c r="AC233" s="202">
        <v>0</v>
      </c>
      <c r="AD233" s="202">
        <v>400539.74710343382</v>
      </c>
      <c r="AE233" s="202">
        <v>591042.23916859773</v>
      </c>
      <c r="AF233" s="202">
        <v>73727.483884558664</v>
      </c>
      <c r="AG233" s="202">
        <v>81727.573520117978</v>
      </c>
      <c r="AH233" s="202">
        <v>57638.405484165443</v>
      </c>
      <c r="AI233" s="202">
        <v>68460.486833789764</v>
      </c>
      <c r="AJ233" s="202">
        <v>52403.559300610912</v>
      </c>
      <c r="AK233" s="202">
        <v>282305.4315357068</v>
      </c>
      <c r="AL233" s="229">
        <v>3.6220067232529983E-2</v>
      </c>
      <c r="AM233" s="229">
        <v>7.9110017016591094E-2</v>
      </c>
      <c r="AN233" s="229">
        <v>0.45641175167987214</v>
      </c>
      <c r="AO233" s="229">
        <v>0.44196201819264169</v>
      </c>
      <c r="AP233" s="229">
        <v>0.26207791042998818</v>
      </c>
      <c r="AQ233" s="229">
        <v>0.30409241114833613</v>
      </c>
      <c r="AR233" s="229">
        <v>0</v>
      </c>
      <c r="AS233" s="229">
        <v>0</v>
      </c>
      <c r="AT233" s="229">
        <v>0</v>
      </c>
      <c r="AU233" s="229">
        <v>0</v>
      </c>
      <c r="AV233" s="229">
        <v>0</v>
      </c>
      <c r="AW233" s="229">
        <v>0</v>
      </c>
      <c r="AX233" s="229">
        <v>0</v>
      </c>
      <c r="AY233" s="229">
        <v>0</v>
      </c>
      <c r="AZ233" s="229">
        <v>0</v>
      </c>
      <c r="BA233" s="229">
        <v>0</v>
      </c>
      <c r="BB233" s="236" t="s">
        <v>705</v>
      </c>
      <c r="BC233" s="236" t="s">
        <v>1341</v>
      </c>
      <c r="BD233" s="236" t="s">
        <v>777</v>
      </c>
    </row>
    <row r="234" spans="1:56" ht="18" customHeight="1" x14ac:dyDescent="0.15">
      <c r="A234" s="194" t="s">
        <v>915</v>
      </c>
      <c r="B234" s="195">
        <v>2197971.5442400146</v>
      </c>
      <c r="C234" s="195">
        <v>2954689.8355676774</v>
      </c>
      <c r="D234" s="226">
        <v>4.0847921224029164</v>
      </c>
      <c r="E234" s="226">
        <v>3.6632963861042191</v>
      </c>
      <c r="F234" s="196">
        <v>0.56323300294100909</v>
      </c>
      <c r="G234" s="196">
        <v>0.52184305648229012</v>
      </c>
      <c r="H234" s="195">
        <v>3951475.523761095</v>
      </c>
      <c r="I234" s="195">
        <v>5090548.6039894605</v>
      </c>
      <c r="J234" s="196">
        <v>0.88821776331610003</v>
      </c>
      <c r="K234" s="196">
        <v>0.78002841747033613</v>
      </c>
      <c r="L234" s="196">
        <v>0.66171170566296533</v>
      </c>
      <c r="M234" s="196">
        <v>0.6369344070114582</v>
      </c>
      <c r="N234" s="196">
        <v>0.33355313802159736</v>
      </c>
      <c r="O234" s="196">
        <v>0.33463143641370208</v>
      </c>
      <c r="P234" s="196">
        <v>1.0258960292428749</v>
      </c>
      <c r="Q234" s="196">
        <v>1.0131614548560253</v>
      </c>
      <c r="R234" s="196">
        <v>1.0281032389688427</v>
      </c>
      <c r="S234" s="196">
        <v>1.0147480915918479</v>
      </c>
      <c r="T234" s="197">
        <v>743548.04470229289</v>
      </c>
      <c r="U234" s="197">
        <v>1072746.2172475962</v>
      </c>
      <c r="V234" s="197">
        <v>-48246238</v>
      </c>
      <c r="W234" s="197">
        <v>1084649261</v>
      </c>
      <c r="X234" s="197"/>
      <c r="Y234" s="197"/>
      <c r="Z234" s="198">
        <v>13.137326849198606</v>
      </c>
      <c r="AA234" s="198">
        <v>11.363971165642422</v>
      </c>
      <c r="AB234" s="197">
        <v>0</v>
      </c>
      <c r="AC234" s="197">
        <v>0</v>
      </c>
      <c r="AD234" s="197">
        <v>452549.34409670858</v>
      </c>
      <c r="AE234" s="197">
        <v>679028.16447855043</v>
      </c>
      <c r="AF234" s="197">
        <v>95708.142659023681</v>
      </c>
      <c r="AG234" s="197">
        <v>104976.42104289941</v>
      </c>
      <c r="AH234" s="197">
        <v>77632.941105769234</v>
      </c>
      <c r="AI234" s="197">
        <v>104040.2964358358</v>
      </c>
      <c r="AJ234" s="197">
        <v>67812.731208394966</v>
      </c>
      <c r="AK234" s="197">
        <v>313184.14970876486</v>
      </c>
      <c r="AL234" s="227">
        <v>3.3583167219334582E-2</v>
      </c>
      <c r="AM234" s="227">
        <v>6.731017616713604E-2</v>
      </c>
      <c r="AN234" s="227">
        <v>0.34214835835796736</v>
      </c>
      <c r="AO234" s="227">
        <v>0.31700133627292398</v>
      </c>
      <c r="AP234" s="227">
        <v>0.2217882897138943</v>
      </c>
      <c r="AQ234" s="227">
        <v>0.27662187613841055</v>
      </c>
      <c r="AR234" s="227">
        <v>0</v>
      </c>
      <c r="AS234" s="227">
        <v>0</v>
      </c>
      <c r="AT234" s="227">
        <v>0</v>
      </c>
      <c r="AU234" s="227">
        <v>0</v>
      </c>
      <c r="AV234" s="227">
        <v>0</v>
      </c>
      <c r="AW234" s="227">
        <v>0</v>
      </c>
      <c r="AX234" s="227">
        <v>0</v>
      </c>
      <c r="AY234" s="227">
        <v>0</v>
      </c>
      <c r="AZ234" s="227">
        <v>0</v>
      </c>
      <c r="BA234" s="227">
        <v>0</v>
      </c>
      <c r="BB234" s="237" t="s">
        <v>705</v>
      </c>
      <c r="BC234" s="237" t="s">
        <v>1341</v>
      </c>
      <c r="BD234" s="237" t="s">
        <v>776</v>
      </c>
    </row>
    <row r="235" spans="1:56" ht="18" customHeight="1" x14ac:dyDescent="0.15">
      <c r="A235" s="199" t="s">
        <v>916</v>
      </c>
      <c r="B235" s="200">
        <v>1828383.3037891423</v>
      </c>
      <c r="C235" s="200">
        <v>1994635.2779252506</v>
      </c>
      <c r="D235" s="228">
        <v>3.7704665417173819</v>
      </c>
      <c r="E235" s="228">
        <v>2.7935745844948623</v>
      </c>
      <c r="F235" s="201">
        <v>0.50473933448768182</v>
      </c>
      <c r="G235" s="201">
        <v>0.51930920048305507</v>
      </c>
      <c r="H235" s="200">
        <v>2356127.8549648807</v>
      </c>
      <c r="I235" s="200">
        <v>2703641.7470224812</v>
      </c>
      <c r="J235" s="201">
        <v>0.88376794343230125</v>
      </c>
      <c r="K235" s="201">
        <v>0.79630538573229348</v>
      </c>
      <c r="L235" s="201">
        <v>0.62916962421050027</v>
      </c>
      <c r="M235" s="201">
        <v>0.62982166843581477</v>
      </c>
      <c r="N235" s="201">
        <v>0.41401738482510864</v>
      </c>
      <c r="O235" s="201">
        <v>0.3860526115122494</v>
      </c>
      <c r="P235" s="201">
        <v>1.0610224914061277</v>
      </c>
      <c r="Q235" s="201">
        <v>1.0319624840565331</v>
      </c>
      <c r="R235" s="201">
        <v>1.0630031210206579</v>
      </c>
      <c r="S235" s="201">
        <v>1.0332547526076827</v>
      </c>
      <c r="T235" s="202">
        <v>678020.06763137493</v>
      </c>
      <c r="U235" s="202">
        <v>738370.75926143443</v>
      </c>
      <c r="V235" s="202">
        <v>-874599960</v>
      </c>
      <c r="W235" s="202">
        <v>-583787078</v>
      </c>
      <c r="X235" s="202"/>
      <c r="Y235" s="202"/>
      <c r="Z235" s="203">
        <v>31.406407718493391</v>
      </c>
      <c r="AA235" s="203">
        <v>21.953851300638178</v>
      </c>
      <c r="AB235" s="202">
        <v>0</v>
      </c>
      <c r="AC235" s="202">
        <v>0</v>
      </c>
      <c r="AD235" s="202">
        <v>419093.06523526512</v>
      </c>
      <c r="AE235" s="202">
        <v>625235.52148276917</v>
      </c>
      <c r="AF235" s="202">
        <v>77263.121825741735</v>
      </c>
      <c r="AG235" s="202">
        <v>80518.616951302596</v>
      </c>
      <c r="AH235" s="202">
        <v>49498.634851652612</v>
      </c>
      <c r="AI235" s="202">
        <v>56606.635673847173</v>
      </c>
      <c r="AJ235" s="202">
        <v>77941.849256501213</v>
      </c>
      <c r="AK235" s="202">
        <v>316622.54203763307</v>
      </c>
      <c r="AL235" s="229">
        <v>3.661121989969942E-2</v>
      </c>
      <c r="AM235" s="229">
        <v>5.5660760252764743E-2</v>
      </c>
      <c r="AN235" s="229">
        <v>0.15519650793497738</v>
      </c>
      <c r="AO235" s="229">
        <v>0.1506143715129927</v>
      </c>
      <c r="AP235" s="229">
        <v>0.20579767565717688</v>
      </c>
      <c r="AQ235" s="229">
        <v>0.25021220988812859</v>
      </c>
      <c r="AR235" s="229">
        <v>0</v>
      </c>
      <c r="AS235" s="229">
        <v>0</v>
      </c>
      <c r="AT235" s="229">
        <v>0</v>
      </c>
      <c r="AU235" s="229">
        <v>0</v>
      </c>
      <c r="AV235" s="229">
        <v>0</v>
      </c>
      <c r="AW235" s="229">
        <v>0</v>
      </c>
      <c r="AX235" s="229">
        <v>0</v>
      </c>
      <c r="AY235" s="229">
        <v>0</v>
      </c>
      <c r="AZ235" s="229">
        <v>0</v>
      </c>
      <c r="BA235" s="229">
        <v>0</v>
      </c>
      <c r="BB235" s="236" t="s">
        <v>705</v>
      </c>
      <c r="BC235" s="236" t="s">
        <v>1341</v>
      </c>
      <c r="BD235" s="236" t="s">
        <v>775</v>
      </c>
    </row>
    <row r="236" spans="1:56" ht="18" customHeight="1" x14ac:dyDescent="0.15">
      <c r="A236" s="194" t="s">
        <v>917</v>
      </c>
      <c r="B236" s="195">
        <v>1278250.0337208812</v>
      </c>
      <c r="C236" s="195">
        <v>1591955.2996335144</v>
      </c>
      <c r="D236" s="226">
        <v>2.6976273302630793</v>
      </c>
      <c r="E236" s="226">
        <v>2.3223900789564169</v>
      </c>
      <c r="F236" s="196">
        <v>0.54484085878742416</v>
      </c>
      <c r="G236" s="196">
        <v>0.51321589293625569</v>
      </c>
      <c r="H236" s="195">
        <v>1658978.8543220018</v>
      </c>
      <c r="I236" s="195">
        <v>2181452.9740932644</v>
      </c>
      <c r="J236" s="196">
        <v>2.1921033989957217</v>
      </c>
      <c r="K236" s="196">
        <v>2.3869883897553512</v>
      </c>
      <c r="L236" s="196">
        <v>0.82562643799682056</v>
      </c>
      <c r="M236" s="196">
        <v>0.76186884714449599</v>
      </c>
      <c r="N236" s="196">
        <v>0.17465938402563172</v>
      </c>
      <c r="O236" s="196">
        <v>0.22063649405630145</v>
      </c>
      <c r="P236" s="196">
        <v>0.93091231890588</v>
      </c>
      <c r="Q236" s="196">
        <v>0.93288238514554556</v>
      </c>
      <c r="R236" s="196">
        <v>0.9303772932057951</v>
      </c>
      <c r="S236" s="196">
        <v>0.93251069648937901</v>
      </c>
      <c r="T236" s="197">
        <v>222893.01151059437</v>
      </c>
      <c r="U236" s="197">
        <v>379094.15079615824</v>
      </c>
      <c r="V236" s="197">
        <v>1158468503</v>
      </c>
      <c r="W236" s="197">
        <v>1414191044</v>
      </c>
      <c r="X236" s="197"/>
      <c r="Y236" s="197"/>
      <c r="Z236" s="198">
        <v>3.1610352679905467</v>
      </c>
      <c r="AA236" s="198">
        <v>3.8795083163179891</v>
      </c>
      <c r="AB236" s="197">
        <v>0</v>
      </c>
      <c r="AC236" s="197">
        <v>0</v>
      </c>
      <c r="AD236" s="197">
        <v>356474.53698555124</v>
      </c>
      <c r="AE236" s="197">
        <v>514211.71427819203</v>
      </c>
      <c r="AF236" s="197">
        <v>52758.972355617341</v>
      </c>
      <c r="AG236" s="197">
        <v>56955.722976957746</v>
      </c>
      <c r="AH236" s="197">
        <v>36554.253601668141</v>
      </c>
      <c r="AI236" s="197">
        <v>47781.58823033826</v>
      </c>
      <c r="AJ236" s="197">
        <v>60640.017639748941</v>
      </c>
      <c r="AK236" s="197">
        <v>234156.99202788659</v>
      </c>
      <c r="AL236" s="227">
        <v>2.9285492153820553E-2</v>
      </c>
      <c r="AM236" s="227">
        <v>7.7984159146107304E-2</v>
      </c>
      <c r="AN236" s="227">
        <v>0.11126575347295864</v>
      </c>
      <c r="AO236" s="227">
        <v>0.11763984961056723</v>
      </c>
      <c r="AP236" s="227">
        <v>0.20831642989968419</v>
      </c>
      <c r="AQ236" s="227">
        <v>0.25000128118873471</v>
      </c>
      <c r="AR236" s="227">
        <v>0</v>
      </c>
      <c r="AS236" s="227">
        <v>0</v>
      </c>
      <c r="AT236" s="227">
        <v>0</v>
      </c>
      <c r="AU236" s="227">
        <v>0</v>
      </c>
      <c r="AV236" s="227">
        <v>0</v>
      </c>
      <c r="AW236" s="227">
        <v>0</v>
      </c>
      <c r="AX236" s="227">
        <v>0</v>
      </c>
      <c r="AY236" s="227">
        <v>0</v>
      </c>
      <c r="AZ236" s="227">
        <v>0</v>
      </c>
      <c r="BA236" s="227">
        <v>0</v>
      </c>
      <c r="BB236" s="237" t="s">
        <v>706</v>
      </c>
      <c r="BC236" s="237" t="s">
        <v>1341</v>
      </c>
      <c r="BD236" s="237" t="s">
        <v>779</v>
      </c>
    </row>
    <row r="237" spans="1:56" ht="18" customHeight="1" x14ac:dyDescent="0.15">
      <c r="A237" s="199" t="s">
        <v>918</v>
      </c>
      <c r="B237" s="200">
        <v>2057476.3331107399</v>
      </c>
      <c r="C237" s="200">
        <v>2463091.4110461883</v>
      </c>
      <c r="D237" s="228">
        <v>4.3436830117691327</v>
      </c>
      <c r="E237" s="228">
        <v>3.2804528414806828</v>
      </c>
      <c r="F237" s="201">
        <v>0.49528013338847943</v>
      </c>
      <c r="G237" s="201">
        <v>0.49464197623444872</v>
      </c>
      <c r="H237" s="200">
        <v>3305367.6730105733</v>
      </c>
      <c r="I237" s="200">
        <v>4031577.2336393986</v>
      </c>
      <c r="J237" s="201">
        <v>0.6797799119878285</v>
      </c>
      <c r="K237" s="201">
        <v>0.71877455984106631</v>
      </c>
      <c r="L237" s="201">
        <v>0.68190445566084068</v>
      </c>
      <c r="M237" s="201">
        <v>0.60648224942258055</v>
      </c>
      <c r="N237" s="201">
        <v>0.29927011941744741</v>
      </c>
      <c r="O237" s="201">
        <v>0.35487820963781502</v>
      </c>
      <c r="P237" s="201">
        <v>1.0388873162488588</v>
      </c>
      <c r="Q237" s="201">
        <v>1.0160217393841628</v>
      </c>
      <c r="R237" s="201">
        <v>1.0471412832136753</v>
      </c>
      <c r="S237" s="201">
        <v>1.0211286333472105</v>
      </c>
      <c r="T237" s="202">
        <v>654474.05414579855</v>
      </c>
      <c r="U237" s="202">
        <v>969270.19154145801</v>
      </c>
      <c r="V237" s="202">
        <v>203644351</v>
      </c>
      <c r="W237" s="202">
        <v>756518322</v>
      </c>
      <c r="X237" s="202"/>
      <c r="Y237" s="202"/>
      <c r="Z237" s="203">
        <v>11.764054652466834</v>
      </c>
      <c r="AA237" s="203">
        <v>11.594098364810353</v>
      </c>
      <c r="AB237" s="202">
        <v>0</v>
      </c>
      <c r="AC237" s="202">
        <v>0</v>
      </c>
      <c r="AD237" s="202">
        <v>417416.56516416249</v>
      </c>
      <c r="AE237" s="202">
        <v>658007.34437952156</v>
      </c>
      <c r="AF237" s="202">
        <v>80865.182776850314</v>
      </c>
      <c r="AG237" s="202">
        <v>90382.426293823039</v>
      </c>
      <c r="AH237" s="202">
        <v>72972.567445742898</v>
      </c>
      <c r="AI237" s="202">
        <v>88958.485865331124</v>
      </c>
      <c r="AJ237" s="202">
        <v>62686.064802448527</v>
      </c>
      <c r="AK237" s="202">
        <v>318011.49168057874</v>
      </c>
      <c r="AL237" s="229">
        <v>4.2619213977482355E-2</v>
      </c>
      <c r="AM237" s="229">
        <v>5.9490595005536634E-2</v>
      </c>
      <c r="AN237" s="229">
        <v>0.20240137675385939</v>
      </c>
      <c r="AO237" s="229">
        <v>0.20283004981827127</v>
      </c>
      <c r="AP237" s="229">
        <v>0.22264887133855055</v>
      </c>
      <c r="AQ237" s="229">
        <v>0.27613180579054464</v>
      </c>
      <c r="AR237" s="229">
        <v>0</v>
      </c>
      <c r="AS237" s="229">
        <v>0</v>
      </c>
      <c r="AT237" s="229">
        <v>0</v>
      </c>
      <c r="AU237" s="229">
        <v>0</v>
      </c>
      <c r="AV237" s="229">
        <v>0</v>
      </c>
      <c r="AW237" s="229">
        <v>0</v>
      </c>
      <c r="AX237" s="229">
        <v>0</v>
      </c>
      <c r="AY237" s="229">
        <v>0</v>
      </c>
      <c r="AZ237" s="229">
        <v>0</v>
      </c>
      <c r="BA237" s="229">
        <v>0</v>
      </c>
      <c r="BB237" s="236" t="s">
        <v>705</v>
      </c>
      <c r="BC237" s="236" t="s">
        <v>1341</v>
      </c>
      <c r="BD237" s="236" t="s">
        <v>775</v>
      </c>
    </row>
    <row r="238" spans="1:56" ht="18" customHeight="1" x14ac:dyDescent="0.15">
      <c r="A238" s="194" t="s">
        <v>919</v>
      </c>
      <c r="B238" s="195">
        <v>1370688.4136165446</v>
      </c>
      <c r="C238" s="195">
        <v>1790332.0876635064</v>
      </c>
      <c r="D238" s="226">
        <v>3.2355747648182791</v>
      </c>
      <c r="E238" s="226">
        <v>2.5816931362770812</v>
      </c>
      <c r="F238" s="196">
        <v>0.56658775233415648</v>
      </c>
      <c r="G238" s="196">
        <v>0.49270807417518758</v>
      </c>
      <c r="H238" s="195">
        <v>1676204.8437737511</v>
      </c>
      <c r="I238" s="195">
        <v>2357137.2948317933</v>
      </c>
      <c r="J238" s="196">
        <v>1.0632356528353923</v>
      </c>
      <c r="K238" s="196">
        <v>1.1176129075669869</v>
      </c>
      <c r="L238" s="196">
        <v>0.61830123146459648</v>
      </c>
      <c r="M238" s="196">
        <v>0.53316361029003978</v>
      </c>
      <c r="N238" s="196">
        <v>0.50602662100500473</v>
      </c>
      <c r="O238" s="196">
        <v>0.48011956709242404</v>
      </c>
      <c r="P238" s="196">
        <v>0.92482123507326164</v>
      </c>
      <c r="Q238" s="196">
        <v>0.95264918992391534</v>
      </c>
      <c r="R238" s="196">
        <v>0.92568835333525323</v>
      </c>
      <c r="S238" s="196">
        <v>0.9531635223229824</v>
      </c>
      <c r="T238" s="197">
        <v>523190.07952318102</v>
      </c>
      <c r="U238" s="197">
        <v>835792.16818672745</v>
      </c>
      <c r="V238" s="197">
        <v>1186237072</v>
      </c>
      <c r="W238" s="197">
        <v>1158489220</v>
      </c>
      <c r="X238" s="197"/>
      <c r="Y238" s="197"/>
      <c r="Z238" s="198">
        <v>8.4568056735863806</v>
      </c>
      <c r="AA238" s="198">
        <v>10.088767427586014</v>
      </c>
      <c r="AB238" s="197">
        <v>0</v>
      </c>
      <c r="AC238" s="197">
        <v>0</v>
      </c>
      <c r="AD238" s="197">
        <v>335926.37133485341</v>
      </c>
      <c r="AE238" s="197">
        <v>583455.22406896285</v>
      </c>
      <c r="AF238" s="197">
        <v>54264.181087243487</v>
      </c>
      <c r="AG238" s="197">
        <v>61688.792171686873</v>
      </c>
      <c r="AH238" s="197">
        <v>35645.458558342332</v>
      </c>
      <c r="AI238" s="197">
        <v>51947.216788671547</v>
      </c>
      <c r="AJ238" s="197">
        <v>59377.486479459185</v>
      </c>
      <c r="AK238" s="197">
        <v>313787.24182967318</v>
      </c>
      <c r="AL238" s="227">
        <v>3.7079615107746398E-2</v>
      </c>
      <c r="AM238" s="227">
        <v>4.3462846639113942E-2</v>
      </c>
      <c r="AN238" s="227">
        <v>0.20548152094592423</v>
      </c>
      <c r="AO238" s="227">
        <v>0.24933105493306304</v>
      </c>
      <c r="AP238" s="227">
        <v>0.24998189083082245</v>
      </c>
      <c r="AQ238" s="227">
        <v>0.30261044880464832</v>
      </c>
      <c r="AR238" s="227">
        <v>0</v>
      </c>
      <c r="AS238" s="227">
        <v>0</v>
      </c>
      <c r="AT238" s="227">
        <v>0</v>
      </c>
      <c r="AU238" s="227">
        <v>0</v>
      </c>
      <c r="AV238" s="227">
        <v>0</v>
      </c>
      <c r="AW238" s="227">
        <v>0</v>
      </c>
      <c r="AX238" s="227">
        <v>0</v>
      </c>
      <c r="AY238" s="227">
        <v>0</v>
      </c>
      <c r="AZ238" s="227">
        <v>0</v>
      </c>
      <c r="BA238" s="227">
        <v>0</v>
      </c>
      <c r="BB238" s="237" t="s">
        <v>705</v>
      </c>
      <c r="BC238" s="237" t="s">
        <v>1341</v>
      </c>
      <c r="BD238" s="237" t="s">
        <v>779</v>
      </c>
    </row>
    <row r="239" spans="1:56" ht="18" customHeight="1" x14ac:dyDescent="0.15">
      <c r="A239" s="199" t="s">
        <v>920</v>
      </c>
      <c r="B239" s="200">
        <v>1117508.9972022227</v>
      </c>
      <c r="C239" s="200">
        <v>1721143.6665557988</v>
      </c>
      <c r="D239" s="228">
        <v>2.7043751351573064</v>
      </c>
      <c r="E239" s="228">
        <v>2.7346438379106117</v>
      </c>
      <c r="F239" s="201">
        <v>0.45766647377145808</v>
      </c>
      <c r="G239" s="201">
        <v>0.43289845890048284</v>
      </c>
      <c r="H239" s="200">
        <v>1063092.7443848804</v>
      </c>
      <c r="I239" s="200">
        <v>1894004.6589646267</v>
      </c>
      <c r="J239" s="201">
        <v>2.7764747088424717</v>
      </c>
      <c r="K239" s="201">
        <v>2.3117595325219051</v>
      </c>
      <c r="L239" s="201">
        <v>0.54686650150297278</v>
      </c>
      <c r="M239" s="201">
        <v>0.53214777033032767</v>
      </c>
      <c r="N239" s="201">
        <v>0.50708089633267805</v>
      </c>
      <c r="O239" s="201">
        <v>0.43108309378539589</v>
      </c>
      <c r="P239" s="201">
        <v>1.0098169811821971</v>
      </c>
      <c r="Q239" s="201">
        <v>0.9926447184666054</v>
      </c>
      <c r="R239" s="201">
        <v>1.016782794233694</v>
      </c>
      <c r="S239" s="201">
        <v>0.99684063859966232</v>
      </c>
      <c r="T239" s="202">
        <v>506380.76150414784</v>
      </c>
      <c r="U239" s="202">
        <v>805240.90197996551</v>
      </c>
      <c r="V239" s="202">
        <v>-801634744</v>
      </c>
      <c r="W239" s="202">
        <v>-1140832953</v>
      </c>
      <c r="X239" s="202"/>
      <c r="Y239" s="202"/>
      <c r="Z239" s="203">
        <v>36.792378854081647</v>
      </c>
      <c r="AA239" s="203">
        <v>20.719033764826797</v>
      </c>
      <c r="AB239" s="202">
        <v>0</v>
      </c>
      <c r="AC239" s="202">
        <v>0</v>
      </c>
      <c r="AD239" s="202">
        <v>308078.12104789488</v>
      </c>
      <c r="AE239" s="202">
        <v>475124.12259352015</v>
      </c>
      <c r="AF239" s="202">
        <v>61388.380869463144</v>
      </c>
      <c r="AG239" s="202">
        <v>66465.932442479258</v>
      </c>
      <c r="AH239" s="202">
        <v>26215.530071216155</v>
      </c>
      <c r="AI239" s="202">
        <v>43560.958757239001</v>
      </c>
      <c r="AJ239" s="202">
        <v>62862.252406479893</v>
      </c>
      <c r="AK239" s="202">
        <v>236952.58005947727</v>
      </c>
      <c r="AL239" s="229">
        <v>3.3808802517564115E-2</v>
      </c>
      <c r="AM239" s="229">
        <v>7.7261875970599567E-2</v>
      </c>
      <c r="AN239" s="229">
        <v>0.16884926938407252</v>
      </c>
      <c r="AO239" s="229">
        <v>0.15803390901612638</v>
      </c>
      <c r="AP239" s="229">
        <v>0.23846649992026892</v>
      </c>
      <c r="AQ239" s="229">
        <v>0.25697634350911119</v>
      </c>
      <c r="AR239" s="229">
        <v>0</v>
      </c>
      <c r="AS239" s="229">
        <v>0</v>
      </c>
      <c r="AT239" s="229">
        <v>0</v>
      </c>
      <c r="AU239" s="229">
        <v>0</v>
      </c>
      <c r="AV239" s="229">
        <v>0</v>
      </c>
      <c r="AW239" s="229">
        <v>0</v>
      </c>
      <c r="AX239" s="229">
        <v>0</v>
      </c>
      <c r="AY239" s="229">
        <v>0</v>
      </c>
      <c r="AZ239" s="229">
        <v>0</v>
      </c>
      <c r="BA239" s="229">
        <v>0</v>
      </c>
      <c r="BB239" s="236" t="s">
        <v>706</v>
      </c>
      <c r="BC239" s="236" t="s">
        <v>1341</v>
      </c>
      <c r="BD239" s="236" t="s">
        <v>781</v>
      </c>
    </row>
    <row r="240" spans="1:56" ht="18" customHeight="1" x14ac:dyDescent="0.15">
      <c r="A240" s="194" t="s">
        <v>921</v>
      </c>
      <c r="B240" s="195">
        <v>1305413.3064281822</v>
      </c>
      <c r="C240" s="195">
        <v>1856956.670298408</v>
      </c>
      <c r="D240" s="226">
        <v>3.9670308172204569</v>
      </c>
      <c r="E240" s="226">
        <v>3.1888154001665323</v>
      </c>
      <c r="F240" s="196">
        <v>0.54835758169695659</v>
      </c>
      <c r="G240" s="196">
        <v>0.53208242854007703</v>
      </c>
      <c r="H240" s="195">
        <v>1938842.8909266994</v>
      </c>
      <c r="I240" s="195">
        <v>2997866.7676896071</v>
      </c>
      <c r="J240" s="196">
        <v>0.32588617834365696</v>
      </c>
      <c r="K240" s="196">
        <v>0.34319641534945861</v>
      </c>
      <c r="L240" s="196">
        <v>0.71946895858380877</v>
      </c>
      <c r="M240" s="196">
        <v>0.61271998268418826</v>
      </c>
      <c r="N240" s="196">
        <v>0.26399576093801091</v>
      </c>
      <c r="O240" s="196">
        <v>0.34571905348228554</v>
      </c>
      <c r="P240" s="196">
        <v>1.055397420585781</v>
      </c>
      <c r="Q240" s="196">
        <v>1.0416742179936105</v>
      </c>
      <c r="R240" s="196">
        <v>1.0553288688514055</v>
      </c>
      <c r="S240" s="196">
        <v>1.0416303194961625</v>
      </c>
      <c r="T240" s="197">
        <v>366208.95433085167</v>
      </c>
      <c r="U240" s="197">
        <v>719162.21142787975</v>
      </c>
      <c r="V240" s="197">
        <v>63774249</v>
      </c>
      <c r="W240" s="197">
        <v>722825244</v>
      </c>
      <c r="X240" s="197"/>
      <c r="Y240" s="197"/>
      <c r="Z240" s="198">
        <v>17.213852206439597</v>
      </c>
      <c r="AA240" s="198">
        <v>16.469369811605102</v>
      </c>
      <c r="AB240" s="197">
        <v>0</v>
      </c>
      <c r="AC240" s="197">
        <v>0</v>
      </c>
      <c r="AD240" s="197">
        <v>312484.96483263728</v>
      </c>
      <c r="AE240" s="197">
        <v>539155.65677017136</v>
      </c>
      <c r="AF240" s="197">
        <v>73711.246201803777</v>
      </c>
      <c r="AG240" s="197">
        <v>81852.196810120455</v>
      </c>
      <c r="AH240" s="197">
        <v>41601.825888263418</v>
      </c>
      <c r="AI240" s="197">
        <v>67517.017613945893</v>
      </c>
      <c r="AJ240" s="197">
        <v>73653.808062465949</v>
      </c>
      <c r="AK240" s="197">
        <v>309853.05671569519</v>
      </c>
      <c r="AL240" s="227">
        <v>3.8740788017535097E-2</v>
      </c>
      <c r="AM240" s="227">
        <v>6.6476802016630906E-2</v>
      </c>
      <c r="AN240" s="227">
        <v>0.63947544900183684</v>
      </c>
      <c r="AO240" s="227">
        <v>0.44200612025855029</v>
      </c>
      <c r="AP240" s="227">
        <v>0.24171022441658971</v>
      </c>
      <c r="AQ240" s="227">
        <v>0.28170360348425472</v>
      </c>
      <c r="AR240" s="227">
        <v>0</v>
      </c>
      <c r="AS240" s="227">
        <v>0</v>
      </c>
      <c r="AT240" s="227">
        <v>0</v>
      </c>
      <c r="AU240" s="227">
        <v>0</v>
      </c>
      <c r="AV240" s="227">
        <v>0</v>
      </c>
      <c r="AW240" s="227">
        <v>0</v>
      </c>
      <c r="AX240" s="227">
        <v>0</v>
      </c>
      <c r="AY240" s="227">
        <v>0</v>
      </c>
      <c r="AZ240" s="227">
        <v>0</v>
      </c>
      <c r="BA240" s="227">
        <v>0</v>
      </c>
      <c r="BB240" s="237" t="s">
        <v>705</v>
      </c>
      <c r="BC240" s="237" t="s">
        <v>1341</v>
      </c>
      <c r="BD240" s="237" t="s">
        <v>805</v>
      </c>
    </row>
    <row r="241" spans="1:56" ht="18" customHeight="1" x14ac:dyDescent="0.15">
      <c r="A241" s="199" t="s">
        <v>922</v>
      </c>
      <c r="B241" s="200">
        <v>2001896.4502149527</v>
      </c>
      <c r="C241" s="200">
        <v>3204975.8266541488</v>
      </c>
      <c r="D241" s="228">
        <v>4.1748823755372415</v>
      </c>
      <c r="E241" s="228">
        <v>4.1587111566915453</v>
      </c>
      <c r="F241" s="201">
        <v>0.54155804563635312</v>
      </c>
      <c r="G241" s="201">
        <v>0.47344430225217687</v>
      </c>
      <c r="H241" s="200">
        <v>3274423.8954884615</v>
      </c>
      <c r="I241" s="200">
        <v>4957258.5357019324</v>
      </c>
      <c r="J241" s="201">
        <v>0.72321958955886079</v>
      </c>
      <c r="K241" s="201">
        <v>0.80609420068505344</v>
      </c>
      <c r="L241" s="201">
        <v>0.69178794996191484</v>
      </c>
      <c r="M241" s="201">
        <v>0.57134277964625324</v>
      </c>
      <c r="N241" s="201">
        <v>0.31015564291712439</v>
      </c>
      <c r="O241" s="201">
        <v>0.4109496043603178</v>
      </c>
      <c r="P241" s="201">
        <v>1.0311370934200492</v>
      </c>
      <c r="Q241" s="201">
        <v>1.0112872253030385</v>
      </c>
      <c r="R241" s="201">
        <v>1.0304706016333731</v>
      </c>
      <c r="S241" s="201">
        <v>1.0112665188994165</v>
      </c>
      <c r="T241" s="202">
        <v>617008.60888471606</v>
      </c>
      <c r="U241" s="202">
        <v>1373836.0291545191</v>
      </c>
      <c r="V241" s="202">
        <v>43927054</v>
      </c>
      <c r="W241" s="202">
        <v>323229198</v>
      </c>
      <c r="X241" s="202"/>
      <c r="Y241" s="202"/>
      <c r="Z241" s="203">
        <v>11.525325440456497</v>
      </c>
      <c r="AA241" s="203">
        <v>13.661305919447484</v>
      </c>
      <c r="AB241" s="202">
        <v>0</v>
      </c>
      <c r="AC241" s="202">
        <v>0</v>
      </c>
      <c r="AD241" s="202">
        <v>416902.77600434847</v>
      </c>
      <c r="AE241" s="202">
        <v>638365.03795028909</v>
      </c>
      <c r="AF241" s="202">
        <v>74202.818500765919</v>
      </c>
      <c r="AG241" s="202">
        <v>91749.846172851714</v>
      </c>
      <c r="AH241" s="202">
        <v>70469.097148786866</v>
      </c>
      <c r="AI241" s="202">
        <v>109592.63443198103</v>
      </c>
      <c r="AJ241" s="202">
        <v>72340.551020408166</v>
      </c>
      <c r="AK241" s="202">
        <v>298859.3667045511</v>
      </c>
      <c r="AL241" s="229">
        <v>4.203720077083669E-2</v>
      </c>
      <c r="AM241" s="229">
        <v>8.1076158418469532E-2</v>
      </c>
      <c r="AN241" s="229">
        <v>0.28300187790381376</v>
      </c>
      <c r="AO241" s="229">
        <v>0.16713455971521526</v>
      </c>
      <c r="AP241" s="229">
        <v>0.18367666554544565</v>
      </c>
      <c r="AQ241" s="229">
        <v>0.25046211335766222</v>
      </c>
      <c r="AR241" s="229">
        <v>0</v>
      </c>
      <c r="AS241" s="229">
        <v>0</v>
      </c>
      <c r="AT241" s="229">
        <v>0</v>
      </c>
      <c r="AU241" s="229">
        <v>0</v>
      </c>
      <c r="AV241" s="229">
        <v>0</v>
      </c>
      <c r="AW241" s="229">
        <v>0</v>
      </c>
      <c r="AX241" s="229">
        <v>0</v>
      </c>
      <c r="AY241" s="229">
        <v>0</v>
      </c>
      <c r="AZ241" s="229">
        <v>0</v>
      </c>
      <c r="BA241" s="229">
        <v>0</v>
      </c>
      <c r="BB241" s="236" t="s">
        <v>705</v>
      </c>
      <c r="BC241" s="236" t="s">
        <v>1341</v>
      </c>
      <c r="BD241" s="236" t="s">
        <v>806</v>
      </c>
    </row>
    <row r="242" spans="1:56" ht="18" customHeight="1" x14ac:dyDescent="0.15">
      <c r="A242" s="194" t="s">
        <v>923</v>
      </c>
      <c r="B242" s="195">
        <v>1888137.4647850585</v>
      </c>
      <c r="C242" s="195">
        <v>2550851.8697568867</v>
      </c>
      <c r="D242" s="226">
        <v>3.4851785221330576</v>
      </c>
      <c r="E242" s="226">
        <v>3.305656593251288</v>
      </c>
      <c r="F242" s="196">
        <v>0.49015075300452476</v>
      </c>
      <c r="G242" s="196">
        <v>0.45158002514170542</v>
      </c>
      <c r="H242" s="195">
        <v>1859301.2976575543</v>
      </c>
      <c r="I242" s="195">
        <v>2917098.2071942822</v>
      </c>
      <c r="J242" s="196">
        <v>1.3134550929566335</v>
      </c>
      <c r="K242" s="196">
        <v>1.3986683155734057</v>
      </c>
      <c r="L242" s="196">
        <v>0.92458181464555944</v>
      </c>
      <c r="M242" s="196">
        <v>0.83042958859368809</v>
      </c>
      <c r="N242" s="196">
        <v>6.7470646306199242E-2</v>
      </c>
      <c r="O242" s="196">
        <v>0.17381821242728904</v>
      </c>
      <c r="P242" s="196">
        <v>0.95557088134806711</v>
      </c>
      <c r="Q242" s="196">
        <v>0.93789000076688367</v>
      </c>
      <c r="R242" s="196">
        <v>0.95546628644992393</v>
      </c>
      <c r="S242" s="196">
        <v>0.93816614445832769</v>
      </c>
      <c r="T242" s="197">
        <v>142399.90129382306</v>
      </c>
      <c r="U242" s="197">
        <v>432549.00099123543</v>
      </c>
      <c r="V242" s="197">
        <v>378973941</v>
      </c>
      <c r="W242" s="197">
        <v>1035545477</v>
      </c>
      <c r="X242" s="197"/>
      <c r="Y242" s="197"/>
      <c r="Z242" s="198">
        <v>1.9135940857059435</v>
      </c>
      <c r="AA242" s="198">
        <v>4.1779742275504015</v>
      </c>
      <c r="AB242" s="197">
        <v>0</v>
      </c>
      <c r="AC242" s="197">
        <v>0</v>
      </c>
      <c r="AD242" s="197">
        <v>444808.56216089323</v>
      </c>
      <c r="AE242" s="197">
        <v>574740.52840671956</v>
      </c>
      <c r="AF242" s="197">
        <v>84746.917857888155</v>
      </c>
      <c r="AG242" s="197">
        <v>94210.953620617714</v>
      </c>
      <c r="AH242" s="197">
        <v>39877.574107888147</v>
      </c>
      <c r="AI242" s="197">
        <v>64116.359714106846</v>
      </c>
      <c r="AJ242" s="197">
        <v>66667.739070325551</v>
      </c>
      <c r="AK242" s="197">
        <v>259073.85397537562</v>
      </c>
      <c r="AL242" s="227">
        <v>3.3175372214305082E-2</v>
      </c>
      <c r="AM242" s="227">
        <v>0.13453285959321659</v>
      </c>
      <c r="AN242" s="227">
        <v>0.26987856670709454</v>
      </c>
      <c r="AO242" s="227">
        <v>0.21304214969718124</v>
      </c>
      <c r="AP242" s="227">
        <v>0.25637157194281712</v>
      </c>
      <c r="AQ242" s="227">
        <v>0.28389781462407038</v>
      </c>
      <c r="AR242" s="227">
        <v>0</v>
      </c>
      <c r="AS242" s="227">
        <v>0</v>
      </c>
      <c r="AT242" s="227">
        <v>0</v>
      </c>
      <c r="AU242" s="227">
        <v>0</v>
      </c>
      <c r="AV242" s="227">
        <v>0</v>
      </c>
      <c r="AW242" s="227">
        <v>0</v>
      </c>
      <c r="AX242" s="227">
        <v>0</v>
      </c>
      <c r="AY242" s="227">
        <v>0</v>
      </c>
      <c r="AZ242" s="227">
        <v>0</v>
      </c>
      <c r="BA242" s="227">
        <v>0</v>
      </c>
      <c r="BB242" s="237" t="s">
        <v>705</v>
      </c>
      <c r="BC242" s="237" t="s">
        <v>1341</v>
      </c>
      <c r="BD242" s="237" t="s">
        <v>806</v>
      </c>
    </row>
    <row r="243" spans="1:56" ht="18" customHeight="1" x14ac:dyDescent="0.15">
      <c r="A243" s="199" t="s">
        <v>924</v>
      </c>
      <c r="B243" s="200">
        <v>2284118.7277975134</v>
      </c>
      <c r="C243" s="200">
        <v>2493883.9920071047</v>
      </c>
      <c r="D243" s="228">
        <v>4.387927162684365</v>
      </c>
      <c r="E243" s="228">
        <v>3.0438341711194701</v>
      </c>
      <c r="F243" s="201">
        <v>0.55372406590801049</v>
      </c>
      <c r="G243" s="201">
        <v>0.55721942426044146</v>
      </c>
      <c r="H243" s="200">
        <v>3726869.4493783307</v>
      </c>
      <c r="I243" s="200">
        <v>4205101.9094138546</v>
      </c>
      <c r="J243" s="201">
        <v>0.63811150542724315</v>
      </c>
      <c r="K243" s="201">
        <v>0.71090986133564638</v>
      </c>
      <c r="L243" s="201">
        <v>0.6713570950936586</v>
      </c>
      <c r="M243" s="201">
        <v>0.64687997595538682</v>
      </c>
      <c r="N243" s="201">
        <v>0.28301220650894138</v>
      </c>
      <c r="O243" s="201">
        <v>0.28613689164337502</v>
      </c>
      <c r="P243" s="201">
        <v>1.0477398245641016</v>
      </c>
      <c r="Q243" s="201">
        <v>1.01834123124218</v>
      </c>
      <c r="R243" s="201">
        <v>1.050721755203553</v>
      </c>
      <c r="S243" s="201">
        <v>1.0195217312554872</v>
      </c>
      <c r="T243" s="202">
        <v>750659.41385435173</v>
      </c>
      <c r="U243" s="202">
        <v>880640.37522202486</v>
      </c>
      <c r="V243" s="202">
        <v>-157689000</v>
      </c>
      <c r="W243" s="202">
        <v>83346000</v>
      </c>
      <c r="X243" s="202"/>
      <c r="Y243" s="202"/>
      <c r="Z243" s="203">
        <v>23.555102289332684</v>
      </c>
      <c r="AA243" s="203">
        <v>15.263032849867063</v>
      </c>
      <c r="AB243" s="202">
        <v>0</v>
      </c>
      <c r="AC243" s="202">
        <v>0</v>
      </c>
      <c r="AD243" s="202">
        <v>446205.15097690944</v>
      </c>
      <c r="AE243" s="202">
        <v>698736.678507993</v>
      </c>
      <c r="AF243" s="202">
        <v>102573.32371225579</v>
      </c>
      <c r="AG243" s="202">
        <v>112956.31660746004</v>
      </c>
      <c r="AH243" s="202">
        <v>81143.650088809954</v>
      </c>
      <c r="AI243" s="202">
        <v>89337.144760213152</v>
      </c>
      <c r="AJ243" s="202">
        <v>51896.147868561289</v>
      </c>
      <c r="AK243" s="202">
        <v>337495.89253996452</v>
      </c>
      <c r="AL243" s="229">
        <v>7.4926319949154982E-2</v>
      </c>
      <c r="AM243" s="229">
        <v>8.1455306755671225E-2</v>
      </c>
      <c r="AN243" s="229">
        <v>0.52239975558640506</v>
      </c>
      <c r="AO243" s="229">
        <v>0.47101488540545078</v>
      </c>
      <c r="AP243" s="229">
        <v>0.21246936805592304</v>
      </c>
      <c r="AQ243" s="229">
        <v>0.28000007442335451</v>
      </c>
      <c r="AR243" s="229">
        <v>0</v>
      </c>
      <c r="AS243" s="229">
        <v>0</v>
      </c>
      <c r="AT243" s="229">
        <v>0</v>
      </c>
      <c r="AU243" s="229">
        <v>0</v>
      </c>
      <c r="AV243" s="229">
        <v>0</v>
      </c>
      <c r="AW243" s="229">
        <v>0</v>
      </c>
      <c r="AX243" s="229">
        <v>0</v>
      </c>
      <c r="AY243" s="229">
        <v>0</v>
      </c>
      <c r="AZ243" s="229">
        <v>0</v>
      </c>
      <c r="BA243" s="229">
        <v>0</v>
      </c>
      <c r="BB243" s="236" t="s">
        <v>705</v>
      </c>
      <c r="BC243" s="236" t="s">
        <v>1341</v>
      </c>
      <c r="BD243" s="236" t="s">
        <v>805</v>
      </c>
    </row>
    <row r="244" spans="1:56" ht="18" customHeight="1" x14ac:dyDescent="0.15">
      <c r="A244" s="194" t="s">
        <v>925</v>
      </c>
      <c r="B244" s="195">
        <v>2018548.630488995</v>
      </c>
      <c r="C244" s="195">
        <v>2476461.3404532145</v>
      </c>
      <c r="D244" s="226">
        <v>3.326892903089679</v>
      </c>
      <c r="E244" s="226">
        <v>2.7971175862271784</v>
      </c>
      <c r="F244" s="196">
        <v>0.59838127974735156</v>
      </c>
      <c r="G244" s="196">
        <v>0.57126415512162332</v>
      </c>
      <c r="H244" s="195">
        <v>4158924.725577361</v>
      </c>
      <c r="I244" s="195">
        <v>4872752.9833026137</v>
      </c>
      <c r="J244" s="196">
        <v>2.1152386629402029</v>
      </c>
      <c r="K244" s="196">
        <v>1.8525348331948817</v>
      </c>
      <c r="L244" s="196">
        <v>0.72428287421743209</v>
      </c>
      <c r="M244" s="196">
        <v>0.67005948827581507</v>
      </c>
      <c r="N244" s="196">
        <v>0.24162030750230079</v>
      </c>
      <c r="O244" s="196">
        <v>0.30922653872275291</v>
      </c>
      <c r="P244" s="196">
        <v>0.96150072051677582</v>
      </c>
      <c r="Q244" s="196">
        <v>0.95206428912085794</v>
      </c>
      <c r="R244" s="196">
        <v>0.96155833276213909</v>
      </c>
      <c r="S244" s="196">
        <v>0.95184623450990213</v>
      </c>
      <c r="T244" s="197">
        <v>556548.42665076442</v>
      </c>
      <c r="U244" s="197">
        <v>817084.92193429475</v>
      </c>
      <c r="V244" s="197">
        <v>-402634034</v>
      </c>
      <c r="W244" s="197">
        <v>-102011228</v>
      </c>
      <c r="X244" s="197"/>
      <c r="Y244" s="197"/>
      <c r="Z244" s="198">
        <v>8.9901996617299833</v>
      </c>
      <c r="AA244" s="198">
        <v>8.2078234836309427</v>
      </c>
      <c r="AB244" s="197">
        <v>0</v>
      </c>
      <c r="AC244" s="197">
        <v>0</v>
      </c>
      <c r="AD244" s="197">
        <v>452590.89699663891</v>
      </c>
      <c r="AE244" s="197">
        <v>686783.53485850594</v>
      </c>
      <c r="AF244" s="197">
        <v>119043.73566084789</v>
      </c>
      <c r="AG244" s="197">
        <v>133068.93852325709</v>
      </c>
      <c r="AH244" s="197">
        <v>79936.702916621492</v>
      </c>
      <c r="AI244" s="197">
        <v>95399.083378510259</v>
      </c>
      <c r="AJ244" s="197">
        <v>108793.43456575953</v>
      </c>
      <c r="AK244" s="197">
        <v>368813.19776645344</v>
      </c>
      <c r="AL244" s="227">
        <v>9.1605520749187083E-2</v>
      </c>
      <c r="AM244" s="227">
        <v>9.6201989001732963E-2</v>
      </c>
      <c r="AN244" s="227">
        <v>0.39934712758531005</v>
      </c>
      <c r="AO244" s="227">
        <v>0.38207233072397295</v>
      </c>
      <c r="AP244" s="227">
        <v>0.27180664574107788</v>
      </c>
      <c r="AQ244" s="227">
        <v>0.29489159301186396</v>
      </c>
      <c r="AR244" s="227">
        <v>0</v>
      </c>
      <c r="AS244" s="227">
        <v>0</v>
      </c>
      <c r="AT244" s="227">
        <v>0</v>
      </c>
      <c r="AU244" s="227">
        <v>0</v>
      </c>
      <c r="AV244" s="227">
        <v>0</v>
      </c>
      <c r="AW244" s="227">
        <v>0</v>
      </c>
      <c r="AX244" s="227">
        <v>0</v>
      </c>
      <c r="AY244" s="227">
        <v>0</v>
      </c>
      <c r="AZ244" s="227">
        <v>0</v>
      </c>
      <c r="BA244" s="227">
        <v>0</v>
      </c>
      <c r="BB244" s="237" t="s">
        <v>704</v>
      </c>
      <c r="BC244" s="237" t="s">
        <v>1341</v>
      </c>
      <c r="BD244" s="237" t="s">
        <v>796</v>
      </c>
    </row>
    <row r="245" spans="1:56" ht="18" customHeight="1" x14ac:dyDescent="0.15">
      <c r="A245" s="199" t="s">
        <v>926</v>
      </c>
      <c r="B245" s="200">
        <v>1282793.3060838177</v>
      </c>
      <c r="C245" s="200">
        <v>1827837.1266508189</v>
      </c>
      <c r="D245" s="228">
        <v>3.4459001003586192</v>
      </c>
      <c r="E245" s="228">
        <v>2.9079258910311059</v>
      </c>
      <c r="F245" s="201">
        <v>0.56489173471579779</v>
      </c>
      <c r="G245" s="201">
        <v>0.54000098670577856</v>
      </c>
      <c r="H245" s="200">
        <v>2028453.7413276983</v>
      </c>
      <c r="I245" s="200">
        <v>2774693.33949639</v>
      </c>
      <c r="J245" s="201">
        <v>1.0958741789498887</v>
      </c>
      <c r="K245" s="201">
        <v>1.1348458565555701</v>
      </c>
      <c r="L245" s="201">
        <v>0.70357442953715021</v>
      </c>
      <c r="M245" s="201">
        <v>0.64617823490323234</v>
      </c>
      <c r="N245" s="201">
        <v>0.29414281335464071</v>
      </c>
      <c r="O245" s="201">
        <v>0.36161575320869926</v>
      </c>
      <c r="P245" s="201">
        <v>1.0534710799656133</v>
      </c>
      <c r="Q245" s="201">
        <v>0.99608807866116511</v>
      </c>
      <c r="R245" s="201">
        <v>1.0655764969768065</v>
      </c>
      <c r="S245" s="201">
        <v>1.0031491336253793</v>
      </c>
      <c r="T245" s="202">
        <v>380252.73754182074</v>
      </c>
      <c r="U245" s="202">
        <v>646728.55846099672</v>
      </c>
      <c r="V245" s="202">
        <v>-397011545</v>
      </c>
      <c r="W245" s="202">
        <v>15668727</v>
      </c>
      <c r="X245" s="202"/>
      <c r="Y245" s="202"/>
      <c r="Z245" s="203">
        <v>21.379025987974092</v>
      </c>
      <c r="AA245" s="203">
        <v>12.619496097842894</v>
      </c>
      <c r="AB245" s="202">
        <v>0</v>
      </c>
      <c r="AC245" s="202">
        <v>0</v>
      </c>
      <c r="AD245" s="202">
        <v>319780.46645536186</v>
      </c>
      <c r="AE245" s="202">
        <v>518366.84843282268</v>
      </c>
      <c r="AF245" s="202">
        <v>56890.532620179605</v>
      </c>
      <c r="AG245" s="202">
        <v>64027.443872160591</v>
      </c>
      <c r="AH245" s="202">
        <v>41403.875814403946</v>
      </c>
      <c r="AI245" s="202">
        <v>57509.459367846452</v>
      </c>
      <c r="AJ245" s="202">
        <v>82743.781035393564</v>
      </c>
      <c r="AK245" s="202">
        <v>308602.58337735519</v>
      </c>
      <c r="AL245" s="229">
        <v>3.1702088949355001E-2</v>
      </c>
      <c r="AM245" s="229">
        <v>6.6311213261262283E-2</v>
      </c>
      <c r="AN245" s="229">
        <v>0.18317594404425863</v>
      </c>
      <c r="AO245" s="229">
        <v>0.23172307874993489</v>
      </c>
      <c r="AP245" s="229">
        <v>0.24024771031080755</v>
      </c>
      <c r="AQ245" s="229">
        <v>0.29684750755261957</v>
      </c>
      <c r="AR245" s="229">
        <v>0</v>
      </c>
      <c r="AS245" s="229">
        <v>0</v>
      </c>
      <c r="AT245" s="229">
        <v>0</v>
      </c>
      <c r="AU245" s="229">
        <v>0</v>
      </c>
      <c r="AV245" s="229">
        <v>0</v>
      </c>
      <c r="AW245" s="229">
        <v>0</v>
      </c>
      <c r="AX245" s="229">
        <v>0</v>
      </c>
      <c r="AY245" s="229">
        <v>0</v>
      </c>
      <c r="AZ245" s="229">
        <v>0</v>
      </c>
      <c r="BA245" s="229">
        <v>0</v>
      </c>
      <c r="BB245" s="236" t="s">
        <v>705</v>
      </c>
      <c r="BC245" s="236" t="s">
        <v>1341</v>
      </c>
      <c r="BD245" s="236" t="s">
        <v>805</v>
      </c>
    </row>
    <row r="246" spans="1:56" ht="18" customHeight="1" x14ac:dyDescent="0.15">
      <c r="A246" s="194" t="s">
        <v>927</v>
      </c>
      <c r="B246" s="195">
        <v>960565.55388807703</v>
      </c>
      <c r="C246" s="195">
        <v>1488502.340428893</v>
      </c>
      <c r="D246" s="226">
        <v>2.3257490751504211</v>
      </c>
      <c r="E246" s="226">
        <v>2.2554481060169715</v>
      </c>
      <c r="F246" s="196">
        <v>0.62849965740185509</v>
      </c>
      <c r="G246" s="196">
        <v>0.56323404538964827</v>
      </c>
      <c r="H246" s="195">
        <v>1931328.5613917303</v>
      </c>
      <c r="I246" s="195">
        <v>2708343.9351131474</v>
      </c>
      <c r="J246" s="196">
        <v>0.36300900313847445</v>
      </c>
      <c r="K246" s="196">
        <v>0.46620884338496887</v>
      </c>
      <c r="L246" s="196">
        <v>0.50999619245658689</v>
      </c>
      <c r="M246" s="196">
        <v>0.5102261938231496</v>
      </c>
      <c r="N246" s="196">
        <v>0.47315859335422139</v>
      </c>
      <c r="O246" s="196">
        <v>0.4849647073565227</v>
      </c>
      <c r="P246" s="196">
        <v>0.97631509323157339</v>
      </c>
      <c r="Q246" s="196">
        <v>0.96805144779124586</v>
      </c>
      <c r="R246" s="196">
        <v>0.99692632144753746</v>
      </c>
      <c r="S246" s="196">
        <v>0.98411672558107544</v>
      </c>
      <c r="T246" s="197">
        <v>470680.77880020544</v>
      </c>
      <c r="U246" s="197">
        <v>729029.45677500893</v>
      </c>
      <c r="V246" s="197">
        <v>392231811</v>
      </c>
      <c r="W246" s="197">
        <v>818954287</v>
      </c>
      <c r="X246" s="197"/>
      <c r="Y246" s="197"/>
      <c r="Z246" s="198">
        <v>9.7217382707712545</v>
      </c>
      <c r="AA246" s="198">
        <v>10.573823931471747</v>
      </c>
      <c r="AB246" s="197">
        <v>0</v>
      </c>
      <c r="AC246" s="197">
        <v>0</v>
      </c>
      <c r="AD246" s="197">
        <v>361440.28821926459</v>
      </c>
      <c r="AE246" s="197">
        <v>533772.0245250978</v>
      </c>
      <c r="AF246" s="197">
        <v>64296.45266774614</v>
      </c>
      <c r="AG246" s="197">
        <v>73497.141779550569</v>
      </c>
      <c r="AH246" s="197">
        <v>39526.163540144546</v>
      </c>
      <c r="AI246" s="197">
        <v>55950.753485249406</v>
      </c>
      <c r="AJ246" s="197">
        <v>52036.225149085738</v>
      </c>
      <c r="AK246" s="197">
        <v>278821.30093598197</v>
      </c>
      <c r="AL246" s="227">
        <v>1.4437474985347278E-2</v>
      </c>
      <c r="AM246" s="227">
        <v>0.10900943810640908</v>
      </c>
      <c r="AN246" s="227">
        <v>0.15726863666373689</v>
      </c>
      <c r="AO246" s="227">
        <v>0.25296339801153139</v>
      </c>
      <c r="AP246" s="227">
        <v>0.18200493027033748</v>
      </c>
      <c r="AQ246" s="227">
        <v>0.19088084167211039</v>
      </c>
      <c r="AR246" s="227">
        <v>0</v>
      </c>
      <c r="AS246" s="227">
        <v>0</v>
      </c>
      <c r="AT246" s="227">
        <v>0</v>
      </c>
      <c r="AU246" s="227">
        <v>0</v>
      </c>
      <c r="AV246" s="227">
        <v>0</v>
      </c>
      <c r="AW246" s="227">
        <v>0</v>
      </c>
      <c r="AX246" s="227">
        <v>0</v>
      </c>
      <c r="AY246" s="227">
        <v>0</v>
      </c>
      <c r="AZ246" s="227">
        <v>0</v>
      </c>
      <c r="BA246" s="227">
        <v>0</v>
      </c>
      <c r="BB246" s="237" t="s">
        <v>705</v>
      </c>
      <c r="BC246" s="237" t="s">
        <v>1341</v>
      </c>
      <c r="BD246" s="237" t="s">
        <v>805</v>
      </c>
    </row>
    <row r="247" spans="1:56" ht="18" customHeight="1" x14ac:dyDescent="0.15">
      <c r="A247" s="199" t="s">
        <v>928</v>
      </c>
      <c r="B247" s="200">
        <v>1674011.4427361719</v>
      </c>
      <c r="C247" s="200">
        <v>1924957.645967209</v>
      </c>
      <c r="D247" s="228">
        <v>4.6014180412752266</v>
      </c>
      <c r="E247" s="228">
        <v>3.0579881765076085</v>
      </c>
      <c r="F247" s="201">
        <v>0.55572719102217116</v>
      </c>
      <c r="G247" s="201">
        <v>0.55135608211797305</v>
      </c>
      <c r="H247" s="200">
        <v>2809826.4270614376</v>
      </c>
      <c r="I247" s="200">
        <v>3202095.3358356855</v>
      </c>
      <c r="J247" s="201">
        <v>0.87590225088272733</v>
      </c>
      <c r="K247" s="201">
        <v>0.77639357261058861</v>
      </c>
      <c r="L247" s="201">
        <v>0.79289533990884054</v>
      </c>
      <c r="M247" s="201">
        <v>0.79164199331967711</v>
      </c>
      <c r="N247" s="201">
        <v>0.17640895854019079</v>
      </c>
      <c r="O247" s="201">
        <v>0.18576262747147501</v>
      </c>
      <c r="P247" s="201">
        <v>1.1236604720598531</v>
      </c>
      <c r="Q247" s="201">
        <v>1.067925261786203</v>
      </c>
      <c r="R247" s="201">
        <v>1.1234682354736414</v>
      </c>
      <c r="S247" s="201">
        <v>1.0678172515744255</v>
      </c>
      <c r="T247" s="202">
        <v>346695.57083658641</v>
      </c>
      <c r="U247" s="202">
        <v>401080.33805777441</v>
      </c>
      <c r="V247" s="202">
        <v>-377629201</v>
      </c>
      <c r="W247" s="202">
        <v>-252134946</v>
      </c>
      <c r="X247" s="202"/>
      <c r="Y247" s="202"/>
      <c r="Z247" s="203">
        <v>111.95686775731109</v>
      </c>
      <c r="AA247" s="203">
        <v>25.702661720665915</v>
      </c>
      <c r="AB247" s="202">
        <v>0</v>
      </c>
      <c r="AC247" s="202">
        <v>0</v>
      </c>
      <c r="AD247" s="202">
        <v>335910.06930514687</v>
      </c>
      <c r="AE247" s="202">
        <v>568198.40039637266</v>
      </c>
      <c r="AF247" s="202">
        <v>75236.650291273807</v>
      </c>
      <c r="AG247" s="202">
        <v>84379.532640682242</v>
      </c>
      <c r="AH247" s="202">
        <v>60093.26184613537</v>
      </c>
      <c r="AI247" s="202">
        <v>67975.525193682071</v>
      </c>
      <c r="AJ247" s="202">
        <v>60712.513782955983</v>
      </c>
      <c r="AK247" s="202">
        <v>316422.76872259926</v>
      </c>
      <c r="AL247" s="229">
        <v>2.4823045234479587E-2</v>
      </c>
      <c r="AM247" s="229">
        <v>4.6855855388088855E-2</v>
      </c>
      <c r="AN247" s="229">
        <v>0.33335459588707028</v>
      </c>
      <c r="AO247" s="229">
        <v>0.35295388381582254</v>
      </c>
      <c r="AP247" s="229">
        <v>0.23483255137832224</v>
      </c>
      <c r="AQ247" s="229">
        <v>0.26111439197120218</v>
      </c>
      <c r="AR247" s="229">
        <v>0</v>
      </c>
      <c r="AS247" s="229">
        <v>0</v>
      </c>
      <c r="AT247" s="229">
        <v>0</v>
      </c>
      <c r="AU247" s="229">
        <v>0</v>
      </c>
      <c r="AV247" s="229">
        <v>0</v>
      </c>
      <c r="AW247" s="229">
        <v>0</v>
      </c>
      <c r="AX247" s="229">
        <v>0</v>
      </c>
      <c r="AY247" s="229">
        <v>0</v>
      </c>
      <c r="AZ247" s="229">
        <v>0</v>
      </c>
      <c r="BA247" s="229">
        <v>0</v>
      </c>
      <c r="BB247" s="236" t="s">
        <v>705</v>
      </c>
      <c r="BC247" s="236" t="s">
        <v>1341</v>
      </c>
      <c r="BD247" s="236" t="s">
        <v>803</v>
      </c>
    </row>
    <row r="248" spans="1:56" ht="18" customHeight="1" x14ac:dyDescent="0.15">
      <c r="A248" s="194" t="s">
        <v>929</v>
      </c>
      <c r="B248" s="195">
        <v>1339926.4607752096</v>
      </c>
      <c r="C248" s="195">
        <v>1535495.178853336</v>
      </c>
      <c r="D248" s="226">
        <v>3.3731174431184101</v>
      </c>
      <c r="E248" s="226">
        <v>2.5295865342581378</v>
      </c>
      <c r="F248" s="196">
        <v>0.56920311544461211</v>
      </c>
      <c r="G248" s="196">
        <v>0.56314396564609537</v>
      </c>
      <c r="H248" s="195">
        <v>1823160.0133340063</v>
      </c>
      <c r="I248" s="195">
        <v>1992015.4990612699</v>
      </c>
      <c r="J248" s="196">
        <v>0.47156989898540908</v>
      </c>
      <c r="K248" s="196">
        <v>0.5863319046272254</v>
      </c>
      <c r="L248" s="196">
        <v>0.72068693795603422</v>
      </c>
      <c r="M248" s="196">
        <v>0.71137515419501185</v>
      </c>
      <c r="N248" s="196">
        <v>0.2389493993036938</v>
      </c>
      <c r="O248" s="196">
        <v>0.24902643617671241</v>
      </c>
      <c r="P248" s="196">
        <v>0.96075795921251395</v>
      </c>
      <c r="Q248" s="196">
        <v>0.9319627910131516</v>
      </c>
      <c r="R248" s="196">
        <v>0.9978005126167433</v>
      </c>
      <c r="S248" s="196">
        <v>0.956219610973432</v>
      </c>
      <c r="T248" s="197">
        <v>374258.96267285757</v>
      </c>
      <c r="U248" s="197">
        <v>443182.05923084688</v>
      </c>
      <c r="V248" s="197">
        <v>626940856</v>
      </c>
      <c r="W248" s="197">
        <v>2516060885</v>
      </c>
      <c r="X248" s="197"/>
      <c r="Y248" s="197"/>
      <c r="Z248" s="198">
        <v>8.6698400632925647</v>
      </c>
      <c r="AA248" s="198">
        <v>5.3622276790317969</v>
      </c>
      <c r="AB248" s="197">
        <v>0</v>
      </c>
      <c r="AC248" s="197">
        <v>0</v>
      </c>
      <c r="AD248" s="197">
        <v>314196.77054607857</v>
      </c>
      <c r="AE248" s="197">
        <v>484694.8641061876</v>
      </c>
      <c r="AF248" s="197">
        <v>79986.429554860209</v>
      </c>
      <c r="AG248" s="197">
        <v>84465.531321287985</v>
      </c>
      <c r="AH248" s="197">
        <v>40967.945442616336</v>
      </c>
      <c r="AI248" s="197">
        <v>45272.542575956395</v>
      </c>
      <c r="AJ248" s="197">
        <v>35069.980024225297</v>
      </c>
      <c r="AK248" s="197">
        <v>234666.48152821237</v>
      </c>
      <c r="AL248" s="227">
        <v>5.7645329488118617E-2</v>
      </c>
      <c r="AM248" s="227">
        <v>6.1102786402848989E-2</v>
      </c>
      <c r="AN248" s="227">
        <v>0.33825400900746061</v>
      </c>
      <c r="AO248" s="227">
        <v>0.28470974797846055</v>
      </c>
      <c r="AP248" s="227">
        <v>0.2692968012580011</v>
      </c>
      <c r="AQ248" s="227">
        <v>0.28638391389120765</v>
      </c>
      <c r="AR248" s="227">
        <v>0</v>
      </c>
      <c r="AS248" s="227">
        <v>0</v>
      </c>
      <c r="AT248" s="227">
        <v>0</v>
      </c>
      <c r="AU248" s="227">
        <v>0</v>
      </c>
      <c r="AV248" s="227">
        <v>0</v>
      </c>
      <c r="AW248" s="227">
        <v>0</v>
      </c>
      <c r="AX248" s="227">
        <v>0</v>
      </c>
      <c r="AY248" s="227">
        <v>0</v>
      </c>
      <c r="AZ248" s="227">
        <v>0</v>
      </c>
      <c r="BA248" s="227">
        <v>0</v>
      </c>
      <c r="BB248" s="237" t="s">
        <v>706</v>
      </c>
      <c r="BC248" s="237" t="s">
        <v>1341</v>
      </c>
      <c r="BD248" s="237" t="s">
        <v>781</v>
      </c>
    </row>
    <row r="249" spans="1:56" ht="18" customHeight="1" x14ac:dyDescent="0.15">
      <c r="A249" s="199" t="s">
        <v>930</v>
      </c>
      <c r="B249" s="200">
        <v>790935.55424248602</v>
      </c>
      <c r="C249" s="200">
        <v>1012015.5397474753</v>
      </c>
      <c r="D249" s="228">
        <v>2.2710118712379188</v>
      </c>
      <c r="E249" s="228">
        <v>1.877903926107823</v>
      </c>
      <c r="F249" s="201">
        <v>0.6086386633910954</v>
      </c>
      <c r="G249" s="201">
        <v>0.59269886563179952</v>
      </c>
      <c r="H249" s="200">
        <v>1077098.3831354745</v>
      </c>
      <c r="I249" s="200">
        <v>1243652.8576913401</v>
      </c>
      <c r="J249" s="201">
        <v>0.60806022297835705</v>
      </c>
      <c r="K249" s="201">
        <v>0.59397866827470358</v>
      </c>
      <c r="L249" s="201">
        <v>0.55488052291066892</v>
      </c>
      <c r="M249" s="201">
        <v>0.5643519449307377</v>
      </c>
      <c r="N249" s="201">
        <v>0.42179218288531639</v>
      </c>
      <c r="O249" s="201">
        <v>0.4365468627002847</v>
      </c>
      <c r="P249" s="201">
        <v>1.0426343616065197</v>
      </c>
      <c r="Q249" s="201">
        <v>1.0091863935194736</v>
      </c>
      <c r="R249" s="201">
        <v>1.0424107086939562</v>
      </c>
      <c r="S249" s="201">
        <v>1.0074781795828036</v>
      </c>
      <c r="T249" s="202">
        <v>352060.82031577564</v>
      </c>
      <c r="U249" s="202">
        <v>440882.60159085738</v>
      </c>
      <c r="V249" s="202">
        <v>129575782</v>
      </c>
      <c r="W249" s="202">
        <v>3062816628</v>
      </c>
      <c r="X249" s="202"/>
      <c r="Y249" s="202"/>
      <c r="Z249" s="203">
        <v>47.715459481891351</v>
      </c>
      <c r="AA249" s="203">
        <v>17.64538682137978</v>
      </c>
      <c r="AB249" s="202">
        <v>0</v>
      </c>
      <c r="AC249" s="202">
        <v>0</v>
      </c>
      <c r="AD249" s="202">
        <v>291285.55036716704</v>
      </c>
      <c r="AE249" s="202">
        <v>451628.36549588514</v>
      </c>
      <c r="AF249" s="202">
        <v>55301.53060723313</v>
      </c>
      <c r="AG249" s="202">
        <v>58910.190016411703</v>
      </c>
      <c r="AH249" s="202">
        <v>23105.126609724834</v>
      </c>
      <c r="AI249" s="202">
        <v>29259.430711453453</v>
      </c>
      <c r="AJ249" s="202">
        <v>65076.082387963157</v>
      </c>
      <c r="AK249" s="202">
        <v>239204.4718784815</v>
      </c>
      <c r="AL249" s="229">
        <v>1.6744840087765066E-2</v>
      </c>
      <c r="AM249" s="229">
        <v>4.7733387822004085E-2</v>
      </c>
      <c r="AN249" s="229">
        <v>0.30915954783727961</v>
      </c>
      <c r="AO249" s="229">
        <v>0.26282327427991603</v>
      </c>
      <c r="AP249" s="229">
        <v>0.27735268191701207</v>
      </c>
      <c r="AQ249" s="229">
        <v>0.29137872525292657</v>
      </c>
      <c r="AR249" s="229">
        <v>0</v>
      </c>
      <c r="AS249" s="229">
        <v>0</v>
      </c>
      <c r="AT249" s="229">
        <v>0</v>
      </c>
      <c r="AU249" s="229">
        <v>0</v>
      </c>
      <c r="AV249" s="229">
        <v>0</v>
      </c>
      <c r="AW249" s="229">
        <v>0</v>
      </c>
      <c r="AX249" s="229">
        <v>0</v>
      </c>
      <c r="AY249" s="229">
        <v>0</v>
      </c>
      <c r="AZ249" s="229">
        <v>0</v>
      </c>
      <c r="BA249" s="229">
        <v>0</v>
      </c>
      <c r="BB249" s="236" t="s">
        <v>707</v>
      </c>
      <c r="BC249" s="236" t="s">
        <v>1341</v>
      </c>
      <c r="BD249" s="236" t="s">
        <v>789</v>
      </c>
    </row>
    <row r="250" spans="1:56" ht="18" customHeight="1" x14ac:dyDescent="0.15">
      <c r="A250" s="194" t="s">
        <v>931</v>
      </c>
      <c r="B250" s="195">
        <v>1790522.0495260379</v>
      </c>
      <c r="C250" s="195">
        <v>2060583.4646028318</v>
      </c>
      <c r="D250" s="226">
        <v>4.632050498803979</v>
      </c>
      <c r="E250" s="226">
        <v>3.3754657861532049</v>
      </c>
      <c r="F250" s="196">
        <v>0.61087932282417845</v>
      </c>
      <c r="G250" s="196">
        <v>0.59479419895561947</v>
      </c>
      <c r="H250" s="195">
        <v>3107871.3531917445</v>
      </c>
      <c r="I250" s="195">
        <v>3461310.4647528199</v>
      </c>
      <c r="J250" s="196">
        <v>0.29677300999991985</v>
      </c>
      <c r="K250" s="196">
        <v>0.37214428278056666</v>
      </c>
      <c r="L250" s="196">
        <v>0.74969964994568439</v>
      </c>
      <c r="M250" s="196">
        <v>0.72598465290054748</v>
      </c>
      <c r="N250" s="196">
        <v>0.21933625998643699</v>
      </c>
      <c r="O250" s="196">
        <v>0.22384916888947598</v>
      </c>
      <c r="P250" s="196">
        <v>1.1349462577139655</v>
      </c>
      <c r="Q250" s="196">
        <v>1.0693072859925816</v>
      </c>
      <c r="R250" s="196">
        <v>1.1371174993697384</v>
      </c>
      <c r="S250" s="196">
        <v>1.070647133048072</v>
      </c>
      <c r="T250" s="197">
        <v>448168.29577633791</v>
      </c>
      <c r="U250" s="197">
        <v>564631.49328053754</v>
      </c>
      <c r="V250" s="197">
        <v>414935835</v>
      </c>
      <c r="W250" s="197">
        <v>618711763</v>
      </c>
      <c r="X250" s="197"/>
      <c r="Y250" s="197"/>
      <c r="Z250" s="198">
        <v>29.676842699162574</v>
      </c>
      <c r="AA250" s="198">
        <v>14.800310639674503</v>
      </c>
      <c r="AB250" s="197">
        <v>0</v>
      </c>
      <c r="AC250" s="197">
        <v>0</v>
      </c>
      <c r="AD250" s="197">
        <v>372245.11039116874</v>
      </c>
      <c r="AE250" s="197">
        <v>563302.66288696905</v>
      </c>
      <c r="AF250" s="197">
        <v>56739.841732661393</v>
      </c>
      <c r="AG250" s="197">
        <v>61388.661297096231</v>
      </c>
      <c r="AH250" s="197">
        <v>62238.025737940967</v>
      </c>
      <c r="AI250" s="197">
        <v>70581.802075833941</v>
      </c>
      <c r="AJ250" s="197">
        <v>68313.86486081114</v>
      </c>
      <c r="AK250" s="197">
        <v>280803.2562694985</v>
      </c>
      <c r="AL250" s="227">
        <v>2.4679049241997281E-2</v>
      </c>
      <c r="AM250" s="227">
        <v>5.2727271960414164E-2</v>
      </c>
      <c r="AN250" s="227">
        <v>0.14622009440570904</v>
      </c>
      <c r="AO250" s="227">
        <v>0.1515084751323493</v>
      </c>
      <c r="AP250" s="227">
        <v>0.27025241113117326</v>
      </c>
      <c r="AQ250" s="227">
        <v>0.2918095820459346</v>
      </c>
      <c r="AR250" s="227">
        <v>0</v>
      </c>
      <c r="AS250" s="227">
        <v>0</v>
      </c>
      <c r="AT250" s="227">
        <v>0</v>
      </c>
      <c r="AU250" s="227">
        <v>0</v>
      </c>
      <c r="AV250" s="227">
        <v>0</v>
      </c>
      <c r="AW250" s="227">
        <v>0</v>
      </c>
      <c r="AX250" s="227">
        <v>0</v>
      </c>
      <c r="AY250" s="227">
        <v>0</v>
      </c>
      <c r="AZ250" s="227">
        <v>0</v>
      </c>
      <c r="BA250" s="227">
        <v>0</v>
      </c>
      <c r="BB250" s="237" t="s">
        <v>705</v>
      </c>
      <c r="BC250" s="237" t="s">
        <v>1341</v>
      </c>
      <c r="BD250" s="237" t="s">
        <v>776</v>
      </c>
    </row>
    <row r="251" spans="1:56" ht="18" customHeight="1" x14ac:dyDescent="0.15">
      <c r="A251" s="199" t="s">
        <v>932</v>
      </c>
      <c r="B251" s="200">
        <v>871108.72097363719</v>
      </c>
      <c r="C251" s="200">
        <v>1151990.9300489929</v>
      </c>
      <c r="D251" s="228">
        <v>2.8091089248490317</v>
      </c>
      <c r="E251" s="228">
        <v>2.1275001355091057</v>
      </c>
      <c r="F251" s="201">
        <v>0.6589332400845207</v>
      </c>
      <c r="G251" s="201">
        <v>0.62654163845526978</v>
      </c>
      <c r="H251" s="200">
        <v>1383235.3418228477</v>
      </c>
      <c r="I251" s="200">
        <v>1725275.3538766622</v>
      </c>
      <c r="J251" s="201">
        <v>0.78089245338478752</v>
      </c>
      <c r="K251" s="201">
        <v>0.92304350192338014</v>
      </c>
      <c r="L251" s="201">
        <v>0.68866826262093617</v>
      </c>
      <c r="M251" s="201">
        <v>0.54512374696326837</v>
      </c>
      <c r="N251" s="201">
        <v>0.33173000164443178</v>
      </c>
      <c r="O251" s="201">
        <v>0.47358175700386107</v>
      </c>
      <c r="P251" s="201">
        <v>1.156467001123558</v>
      </c>
      <c r="Q251" s="201">
        <v>1.0889544166272989</v>
      </c>
      <c r="R251" s="201">
        <v>1.1536257924890592</v>
      </c>
      <c r="S251" s="201">
        <v>1.0700128876427624</v>
      </c>
      <c r="T251" s="202">
        <v>271203.7915467766</v>
      </c>
      <c r="U251" s="202">
        <v>524013.31779298553</v>
      </c>
      <c r="V251" s="202">
        <v>-402896060</v>
      </c>
      <c r="W251" s="202">
        <v>-102161385</v>
      </c>
      <c r="X251" s="202"/>
      <c r="Y251" s="202"/>
      <c r="Z251" s="203" t="s">
        <v>713</v>
      </c>
      <c r="AA251" s="203">
        <v>163.89627316659909</v>
      </c>
      <c r="AB251" s="202">
        <v>0</v>
      </c>
      <c r="AC251" s="202">
        <v>0</v>
      </c>
      <c r="AD251" s="202">
        <v>291470.35403219535</v>
      </c>
      <c r="AE251" s="202">
        <v>476180.92542188358</v>
      </c>
      <c r="AF251" s="202">
        <v>55445.046815459988</v>
      </c>
      <c r="AG251" s="202">
        <v>67651.567656894011</v>
      </c>
      <c r="AH251" s="202">
        <v>30082.617894081966</v>
      </c>
      <c r="AI251" s="202">
        <v>38959.880356170775</v>
      </c>
      <c r="AJ251" s="202">
        <v>48942.201804183846</v>
      </c>
      <c r="AK251" s="202">
        <v>252614.05435881487</v>
      </c>
      <c r="AL251" s="229">
        <v>1.0186555372260365E-2</v>
      </c>
      <c r="AM251" s="229">
        <v>5.1577064151220577E-2</v>
      </c>
      <c r="AN251" s="229">
        <v>0.15651768594070187</v>
      </c>
      <c r="AO251" s="229">
        <v>0.10317646441306977</v>
      </c>
      <c r="AP251" s="229">
        <v>0.21937502336518103</v>
      </c>
      <c r="AQ251" s="229">
        <v>0.24873245782292031</v>
      </c>
      <c r="AR251" s="229">
        <v>0</v>
      </c>
      <c r="AS251" s="229">
        <v>0</v>
      </c>
      <c r="AT251" s="229">
        <v>0</v>
      </c>
      <c r="AU251" s="229">
        <v>0</v>
      </c>
      <c r="AV251" s="229">
        <v>0</v>
      </c>
      <c r="AW251" s="229">
        <v>0</v>
      </c>
      <c r="AX251" s="229">
        <v>0</v>
      </c>
      <c r="AY251" s="229">
        <v>0</v>
      </c>
      <c r="AZ251" s="229">
        <v>0</v>
      </c>
      <c r="BA251" s="229">
        <v>0</v>
      </c>
      <c r="BB251" s="236" t="s">
        <v>705</v>
      </c>
      <c r="BC251" s="236" t="s">
        <v>1341</v>
      </c>
      <c r="BD251" s="236" t="s">
        <v>806</v>
      </c>
    </row>
    <row r="252" spans="1:56" ht="18" customHeight="1" x14ac:dyDescent="0.15">
      <c r="A252" s="194" t="s">
        <v>933</v>
      </c>
      <c r="B252" s="195">
        <v>1442681.1063782829</v>
      </c>
      <c r="C252" s="195">
        <v>1659622.6730367274</v>
      </c>
      <c r="D252" s="226">
        <v>3.9566027905957402</v>
      </c>
      <c r="E252" s="226">
        <v>2.9059251388579788</v>
      </c>
      <c r="F252" s="196">
        <v>0.56910405974164469</v>
      </c>
      <c r="G252" s="196">
        <v>0.5910563236455747</v>
      </c>
      <c r="H252" s="195">
        <v>1343237.724901658</v>
      </c>
      <c r="I252" s="195">
        <v>1906324.9431238398</v>
      </c>
      <c r="J252" s="196">
        <v>0.60873960847383368</v>
      </c>
      <c r="K252" s="196">
        <v>0.49903128282625087</v>
      </c>
      <c r="L252" s="196">
        <v>0.73183783156970161</v>
      </c>
      <c r="M252" s="196">
        <v>0.70911249294068357</v>
      </c>
      <c r="N252" s="196">
        <v>0.24216840985207566</v>
      </c>
      <c r="O252" s="196">
        <v>0.27242619793905792</v>
      </c>
      <c r="P252" s="196">
        <v>1.0569938484724068</v>
      </c>
      <c r="Q252" s="196">
        <v>1.038366431541758</v>
      </c>
      <c r="R252" s="196">
        <v>1.0553658388439164</v>
      </c>
      <c r="S252" s="196">
        <v>1.0373976595068144</v>
      </c>
      <c r="T252" s="197">
        <v>386872.49383982242</v>
      </c>
      <c r="U252" s="197">
        <v>482763.50201877271</v>
      </c>
      <c r="V252" s="197">
        <v>-292244076</v>
      </c>
      <c r="W252" s="197">
        <v>388869396</v>
      </c>
      <c r="X252" s="197"/>
      <c r="Y252" s="197"/>
      <c r="Z252" s="198">
        <v>23.644817207864737</v>
      </c>
      <c r="AA252" s="198">
        <v>17.573330229671235</v>
      </c>
      <c r="AB252" s="197">
        <v>0</v>
      </c>
      <c r="AC252" s="197">
        <v>0</v>
      </c>
      <c r="AD252" s="197">
        <v>297263.78968413675</v>
      </c>
      <c r="AE252" s="197">
        <v>490744.64063250547</v>
      </c>
      <c r="AF252" s="197">
        <v>66537.09256494476</v>
      </c>
      <c r="AG252" s="197">
        <v>70804.57314967479</v>
      </c>
      <c r="AH252" s="197">
        <v>28036.272579744767</v>
      </c>
      <c r="AI252" s="197">
        <v>39538.886104872319</v>
      </c>
      <c r="AJ252" s="197">
        <v>57636.930297168532</v>
      </c>
      <c r="AK252" s="197">
        <v>263279.41050540726</v>
      </c>
      <c r="AL252" s="227">
        <v>6.8510507395512218E-2</v>
      </c>
      <c r="AM252" s="227">
        <v>6.3329014412106727E-2</v>
      </c>
      <c r="AN252" s="227">
        <v>5.0261538839142784E-2</v>
      </c>
      <c r="AO252" s="227">
        <v>4.3474581912649239E-2</v>
      </c>
      <c r="AP252" s="227">
        <v>0.23607630046152434</v>
      </c>
      <c r="AQ252" s="227">
        <v>0.27158950094094686</v>
      </c>
      <c r="AR252" s="227">
        <v>0</v>
      </c>
      <c r="AS252" s="227">
        <v>0</v>
      </c>
      <c r="AT252" s="227">
        <v>0</v>
      </c>
      <c r="AU252" s="227">
        <v>0</v>
      </c>
      <c r="AV252" s="227">
        <v>0</v>
      </c>
      <c r="AW252" s="227">
        <v>0</v>
      </c>
      <c r="AX252" s="227">
        <v>0</v>
      </c>
      <c r="AY252" s="227">
        <v>0</v>
      </c>
      <c r="AZ252" s="227">
        <v>0</v>
      </c>
      <c r="BA252" s="227">
        <v>0</v>
      </c>
      <c r="BB252" s="237" t="s">
        <v>706</v>
      </c>
      <c r="BC252" s="237" t="s">
        <v>1341</v>
      </c>
      <c r="BD252" s="237" t="s">
        <v>781</v>
      </c>
    </row>
    <row r="253" spans="1:56" ht="18" customHeight="1" x14ac:dyDescent="0.15">
      <c r="A253" s="199" t="s">
        <v>934</v>
      </c>
      <c r="B253" s="200">
        <v>2091766.0719453378</v>
      </c>
      <c r="C253" s="200">
        <v>2345229.9100934486</v>
      </c>
      <c r="D253" s="228">
        <v>4.9954838005019671</v>
      </c>
      <c r="E253" s="228">
        <v>3.5508883401091964</v>
      </c>
      <c r="F253" s="201">
        <v>0.6269685566247688</v>
      </c>
      <c r="G253" s="201">
        <v>0.61306238229596011</v>
      </c>
      <c r="H253" s="200">
        <v>2626348.7782104104</v>
      </c>
      <c r="I253" s="200">
        <v>2963687.0054134848</v>
      </c>
      <c r="J253" s="201">
        <v>0.47071349499556664</v>
      </c>
      <c r="K253" s="201">
        <v>0.50270333964700564</v>
      </c>
      <c r="L253" s="201">
        <v>0.72582232376076661</v>
      </c>
      <c r="M253" s="201">
        <v>0.72477476177993361</v>
      </c>
      <c r="N253" s="201">
        <v>0.26574966673755679</v>
      </c>
      <c r="O253" s="201">
        <v>0.26681482317356681</v>
      </c>
      <c r="P253" s="201">
        <v>1.0069959267341411</v>
      </c>
      <c r="Q253" s="201">
        <v>0.99947518835972071</v>
      </c>
      <c r="R253" s="201">
        <v>1.0050557760086631</v>
      </c>
      <c r="S253" s="201">
        <v>0.99822758725606464</v>
      </c>
      <c r="T253" s="202">
        <v>573515.56084204186</v>
      </c>
      <c r="U253" s="202">
        <v>645466.46068629425</v>
      </c>
      <c r="V253" s="202">
        <v>332345550</v>
      </c>
      <c r="W253" s="202">
        <v>770356678</v>
      </c>
      <c r="X253" s="202"/>
      <c r="Y253" s="202"/>
      <c r="Z253" s="203">
        <v>10.350515668288917</v>
      </c>
      <c r="AA253" s="203">
        <v>8.9883096247197773</v>
      </c>
      <c r="AB253" s="202">
        <v>0</v>
      </c>
      <c r="AC253" s="202">
        <v>0</v>
      </c>
      <c r="AD253" s="202">
        <v>364795.0617338224</v>
      </c>
      <c r="AE253" s="202">
        <v>578017.6404868369</v>
      </c>
      <c r="AF253" s="202">
        <v>70950.821832295012</v>
      </c>
      <c r="AG253" s="202">
        <v>74890.10384847266</v>
      </c>
      <c r="AH253" s="202">
        <v>54376.977529642289</v>
      </c>
      <c r="AI253" s="202">
        <v>64431.727341237944</v>
      </c>
      <c r="AJ253" s="202">
        <v>77306.800241157558</v>
      </c>
      <c r="AK253" s="202">
        <v>319473.03175241163</v>
      </c>
      <c r="AL253" s="229">
        <v>4.7321265676270347E-2</v>
      </c>
      <c r="AM253" s="229">
        <v>6.6491713830931498E-2</v>
      </c>
      <c r="AN253" s="229">
        <v>3.2055363214107242E-2</v>
      </c>
      <c r="AO253" s="229">
        <v>2.533149788371785E-2</v>
      </c>
      <c r="AP253" s="229">
        <v>0.20446776119462817</v>
      </c>
      <c r="AQ253" s="229">
        <v>0.25804471611636892</v>
      </c>
      <c r="AR253" s="229">
        <v>0</v>
      </c>
      <c r="AS253" s="229">
        <v>0</v>
      </c>
      <c r="AT253" s="229">
        <v>0</v>
      </c>
      <c r="AU253" s="229">
        <v>0</v>
      </c>
      <c r="AV253" s="229">
        <v>0</v>
      </c>
      <c r="AW253" s="229">
        <v>0</v>
      </c>
      <c r="AX253" s="229">
        <v>0</v>
      </c>
      <c r="AY253" s="229">
        <v>0</v>
      </c>
      <c r="AZ253" s="229">
        <v>0</v>
      </c>
      <c r="BA253" s="229">
        <v>0</v>
      </c>
      <c r="BB253" s="236" t="s">
        <v>706</v>
      </c>
      <c r="BC253" s="236" t="s">
        <v>1341</v>
      </c>
      <c r="BD253" s="236" t="s">
        <v>781</v>
      </c>
    </row>
    <row r="254" spans="1:56" ht="18" customHeight="1" x14ac:dyDescent="0.15">
      <c r="A254" s="194" t="s">
        <v>935</v>
      </c>
      <c r="B254" s="195">
        <v>15558335.593229167</v>
      </c>
      <c r="C254" s="195">
        <v>17210298.331250001</v>
      </c>
      <c r="D254" s="226">
        <v>7.8663973426121254</v>
      </c>
      <c r="E254" s="226">
        <v>6.7591751310805988</v>
      </c>
      <c r="F254" s="196">
        <v>0.5473193703912006</v>
      </c>
      <c r="G254" s="196">
        <v>0.55022457605271935</v>
      </c>
      <c r="H254" s="195">
        <v>23495407.970312499</v>
      </c>
      <c r="I254" s="195">
        <v>26392691.529687501</v>
      </c>
      <c r="J254" s="196">
        <v>1.0114768976432731</v>
      </c>
      <c r="K254" s="196">
        <v>0.90713801232694924</v>
      </c>
      <c r="L254" s="196">
        <v>0.86332226268896306</v>
      </c>
      <c r="M254" s="196">
        <v>0.85585521736862391</v>
      </c>
      <c r="N254" s="196">
        <v>0.16444258138076698</v>
      </c>
      <c r="O254" s="196">
        <v>0.17614731216312141</v>
      </c>
      <c r="P254" s="196">
        <v>0.96260552450304115</v>
      </c>
      <c r="Q254" s="196">
        <v>0.97103713488975818</v>
      </c>
      <c r="R254" s="196">
        <v>0.96742653645436705</v>
      </c>
      <c r="S254" s="196">
        <v>0.97347556093899179</v>
      </c>
      <c r="T254" s="197">
        <v>2126478.1052083336</v>
      </c>
      <c r="U254" s="197">
        <v>2480774.7119791666</v>
      </c>
      <c r="V254" s="197">
        <v>7357667</v>
      </c>
      <c r="W254" s="197">
        <v>160154363</v>
      </c>
      <c r="X254" s="197"/>
      <c r="Y254" s="197"/>
      <c r="Z254" s="198">
        <v>4.589137418282256</v>
      </c>
      <c r="AA254" s="198">
        <v>4.7014087393255508</v>
      </c>
      <c r="AB254" s="197">
        <v>0</v>
      </c>
      <c r="AC254" s="197">
        <v>0</v>
      </c>
      <c r="AD254" s="197">
        <v>1464509.484375</v>
      </c>
      <c r="AE254" s="197">
        <v>1970633.2765625</v>
      </c>
      <c r="AF254" s="197">
        <v>208858.56614583335</v>
      </c>
      <c r="AG254" s="197">
        <v>213071.8125</v>
      </c>
      <c r="AH254" s="197">
        <v>466550.7958333334</v>
      </c>
      <c r="AI254" s="197">
        <v>526530.0619791667</v>
      </c>
      <c r="AJ254" s="197">
        <v>236434.82656250001</v>
      </c>
      <c r="AK254" s="197">
        <v>764544.70104166667</v>
      </c>
      <c r="AL254" s="227">
        <v>5.9974961183925875E-2</v>
      </c>
      <c r="AM254" s="227">
        <v>6.6259041784142325E-2</v>
      </c>
      <c r="AN254" s="227">
        <v>0.20082165244834832</v>
      </c>
      <c r="AO254" s="227">
        <v>0.19841244133686936</v>
      </c>
      <c r="AP254" s="227">
        <v>0.12424928871718077</v>
      </c>
      <c r="AQ254" s="227">
        <v>0.18514405162599953</v>
      </c>
      <c r="AR254" s="227">
        <v>0</v>
      </c>
      <c r="AS254" s="227">
        <v>0</v>
      </c>
      <c r="AT254" s="227">
        <v>0</v>
      </c>
      <c r="AU254" s="227">
        <v>0</v>
      </c>
      <c r="AV254" s="227">
        <v>0</v>
      </c>
      <c r="AW254" s="227">
        <v>0</v>
      </c>
      <c r="AX254" s="227">
        <v>0</v>
      </c>
      <c r="AY254" s="227">
        <v>0</v>
      </c>
      <c r="AZ254" s="227">
        <v>0</v>
      </c>
      <c r="BA254" s="227">
        <v>0</v>
      </c>
      <c r="BB254" s="237" t="s">
        <v>704</v>
      </c>
      <c r="BC254" s="237" t="s">
        <v>1341</v>
      </c>
      <c r="BD254" s="237" t="s">
        <v>793</v>
      </c>
    </row>
    <row r="255" spans="1:56" ht="18" customHeight="1" x14ac:dyDescent="0.15">
      <c r="A255" s="199" t="s">
        <v>936</v>
      </c>
      <c r="B255" s="200">
        <v>1905595.3925415606</v>
      </c>
      <c r="C255" s="200">
        <v>2453077.6583795119</v>
      </c>
      <c r="D255" s="228">
        <v>5.0286179743510688</v>
      </c>
      <c r="E255" s="228">
        <v>3.9002613651078883</v>
      </c>
      <c r="F255" s="201">
        <v>0.55139386028673576</v>
      </c>
      <c r="G255" s="201">
        <v>0.54404126017914844</v>
      </c>
      <c r="H255" s="200">
        <v>2426774.6502171634</v>
      </c>
      <c r="I255" s="200">
        <v>3283954.2164145573</v>
      </c>
      <c r="J255" s="201">
        <v>0.86046869940423587</v>
      </c>
      <c r="K255" s="201">
        <v>1.0449101862232202</v>
      </c>
      <c r="L255" s="201">
        <v>0.7478077184910501</v>
      </c>
      <c r="M255" s="201">
        <v>0.6532110128562586</v>
      </c>
      <c r="N255" s="201">
        <v>0.2394537685553787</v>
      </c>
      <c r="O255" s="201">
        <v>0.34785958700497838</v>
      </c>
      <c r="P255" s="201">
        <v>0.95246709452300715</v>
      </c>
      <c r="Q255" s="201">
        <v>0.95332521239088064</v>
      </c>
      <c r="R255" s="201">
        <v>0.95305141083494505</v>
      </c>
      <c r="S255" s="201">
        <v>0.96202223044733404</v>
      </c>
      <c r="T255" s="202">
        <v>480576.44967799913</v>
      </c>
      <c r="U255" s="202">
        <v>850700.31653437181</v>
      </c>
      <c r="V255" s="202">
        <v>152338284</v>
      </c>
      <c r="W255" s="202">
        <v>243602828</v>
      </c>
      <c r="X255" s="202"/>
      <c r="Y255" s="202"/>
      <c r="Z255" s="203">
        <v>6.882721023242734</v>
      </c>
      <c r="AA255" s="203">
        <v>8.487273781263351</v>
      </c>
      <c r="AB255" s="202">
        <v>0</v>
      </c>
      <c r="AC255" s="202">
        <v>0</v>
      </c>
      <c r="AD255" s="202">
        <v>315537.62033847539</v>
      </c>
      <c r="AE255" s="202">
        <v>507912.1299236184</v>
      </c>
      <c r="AF255" s="202">
        <v>80024.684813539032</v>
      </c>
      <c r="AG255" s="202">
        <v>86426.024561929022</v>
      </c>
      <c r="AH255" s="202">
        <v>47581.315935300285</v>
      </c>
      <c r="AI255" s="202">
        <v>74320.038041036401</v>
      </c>
      <c r="AJ255" s="202">
        <v>48090.606185412616</v>
      </c>
      <c r="AK255" s="202">
        <v>266233.26995656732</v>
      </c>
      <c r="AL255" s="229">
        <v>7.6830781070661144E-2</v>
      </c>
      <c r="AM255" s="229">
        <v>0.10903216923079821</v>
      </c>
      <c r="AN255" s="229">
        <v>0</v>
      </c>
      <c r="AO255" s="229">
        <v>8.1963909977085969E-2</v>
      </c>
      <c r="AP255" s="229">
        <v>0.19670770303624405</v>
      </c>
      <c r="AQ255" s="229">
        <v>0.1724362983175845</v>
      </c>
      <c r="AR255" s="229">
        <v>0</v>
      </c>
      <c r="AS255" s="229">
        <v>0</v>
      </c>
      <c r="AT255" s="229">
        <v>0</v>
      </c>
      <c r="AU255" s="229">
        <v>0</v>
      </c>
      <c r="AV255" s="229">
        <v>0</v>
      </c>
      <c r="AW255" s="229">
        <v>0</v>
      </c>
      <c r="AX255" s="229">
        <v>0</v>
      </c>
      <c r="AY255" s="229">
        <v>0</v>
      </c>
      <c r="AZ255" s="229">
        <v>0</v>
      </c>
      <c r="BA255" s="229">
        <v>0</v>
      </c>
      <c r="BB255" s="236" t="s">
        <v>705</v>
      </c>
      <c r="BC255" s="236" t="s">
        <v>1341</v>
      </c>
      <c r="BD255" s="236" t="s">
        <v>799</v>
      </c>
    </row>
    <row r="256" spans="1:56" ht="18" customHeight="1" x14ac:dyDescent="0.15">
      <c r="A256" s="194" t="s">
        <v>937</v>
      </c>
      <c r="B256" s="195">
        <v>3515285.0054827905</v>
      </c>
      <c r="C256" s="195">
        <v>5992175.3454157785</v>
      </c>
      <c r="D256" s="226">
        <v>3.9382444531018188</v>
      </c>
      <c r="E256" s="226">
        <v>4.5724124109621966</v>
      </c>
      <c r="F256" s="196">
        <v>0.64520389649965793</v>
      </c>
      <c r="G256" s="196">
        <v>0.65017874149084731</v>
      </c>
      <c r="H256" s="195">
        <v>3971145.3490709718</v>
      </c>
      <c r="I256" s="195">
        <v>5964044.3577520559</v>
      </c>
      <c r="J256" s="196">
        <v>0.95472633324631284</v>
      </c>
      <c r="K256" s="196">
        <v>0.8381915541281969</v>
      </c>
      <c r="L256" s="196">
        <v>0.77692857939281446</v>
      </c>
      <c r="M256" s="196">
        <v>0.75352003376371479</v>
      </c>
      <c r="N256" s="196">
        <v>0.19038743372775097</v>
      </c>
      <c r="O256" s="196">
        <v>0.14494203218426191</v>
      </c>
      <c r="P256" s="196">
        <v>0.92367829087427578</v>
      </c>
      <c r="Q256" s="196">
        <v>0.94887655624562928</v>
      </c>
      <c r="R256" s="196">
        <v>0.99473374413022475</v>
      </c>
      <c r="S256" s="196">
        <v>1.0055021864928093</v>
      </c>
      <c r="T256" s="197">
        <v>784159.62001218402</v>
      </c>
      <c r="U256" s="197">
        <v>1476951.1768199815</v>
      </c>
      <c r="V256" s="197">
        <v>3718560</v>
      </c>
      <c r="W256" s="197">
        <v>97057125</v>
      </c>
      <c r="X256" s="197"/>
      <c r="Y256" s="197"/>
      <c r="Z256" s="198">
        <v>3.6344034069506566</v>
      </c>
      <c r="AA256" s="198">
        <v>3.2212542741404104</v>
      </c>
      <c r="AB256" s="197">
        <v>0</v>
      </c>
      <c r="AC256" s="197">
        <v>0</v>
      </c>
      <c r="AD256" s="197">
        <v>633115.94730429491</v>
      </c>
      <c r="AE256" s="197">
        <v>867772.88973499846</v>
      </c>
      <c r="AF256" s="197">
        <v>121397.87876941822</v>
      </c>
      <c r="AG256" s="197">
        <v>150068.83962838867</v>
      </c>
      <c r="AH256" s="197">
        <v>92567.098385622914</v>
      </c>
      <c r="AI256" s="197">
        <v>159059.83368869938</v>
      </c>
      <c r="AJ256" s="197">
        <v>102465.85501066099</v>
      </c>
      <c r="AK256" s="197">
        <v>360493.55391410296</v>
      </c>
      <c r="AL256" s="227">
        <v>5.2862134080678878E-2</v>
      </c>
      <c r="AM256" s="227">
        <v>0.20500881024876363</v>
      </c>
      <c r="AN256" s="227">
        <v>0.19478580174151361</v>
      </c>
      <c r="AO256" s="227">
        <v>0.12984873963111279</v>
      </c>
      <c r="AP256" s="227">
        <v>9.7910964072309231E-2</v>
      </c>
      <c r="AQ256" s="227">
        <v>0.15890777065979794</v>
      </c>
      <c r="AR256" s="227">
        <v>0</v>
      </c>
      <c r="AS256" s="227">
        <v>0</v>
      </c>
      <c r="AT256" s="227">
        <v>0</v>
      </c>
      <c r="AU256" s="227">
        <v>0</v>
      </c>
      <c r="AV256" s="227">
        <v>0</v>
      </c>
      <c r="AW256" s="227">
        <v>0</v>
      </c>
      <c r="AX256" s="227">
        <v>0</v>
      </c>
      <c r="AY256" s="227">
        <v>0</v>
      </c>
      <c r="AZ256" s="227">
        <v>0</v>
      </c>
      <c r="BA256" s="227">
        <v>0</v>
      </c>
      <c r="BB256" s="237" t="s">
        <v>704</v>
      </c>
      <c r="BC256" s="237" t="s">
        <v>1341</v>
      </c>
      <c r="BD256" s="237" t="s">
        <v>797</v>
      </c>
    </row>
    <row r="257" spans="1:56" ht="18" customHeight="1" x14ac:dyDescent="0.15">
      <c r="A257" s="199" t="s">
        <v>938</v>
      </c>
      <c r="B257" s="200">
        <v>4408318.8260396253</v>
      </c>
      <c r="C257" s="200">
        <v>5509993.8991944259</v>
      </c>
      <c r="D257" s="228">
        <v>4.1854047625271846</v>
      </c>
      <c r="E257" s="228">
        <v>4.0351713493331927</v>
      </c>
      <c r="F257" s="201">
        <v>0.59545895948491734</v>
      </c>
      <c r="G257" s="201">
        <v>0.57202643480986648</v>
      </c>
      <c r="H257" s="200">
        <v>7844959.225778359</v>
      </c>
      <c r="I257" s="200">
        <v>9844209.7892445028</v>
      </c>
      <c r="J257" s="201">
        <v>1.3912089874270488</v>
      </c>
      <c r="K257" s="201">
        <v>1.1175122580363599</v>
      </c>
      <c r="L257" s="201">
        <v>0.7520875525021169</v>
      </c>
      <c r="M257" s="201">
        <v>0.76397439705756698</v>
      </c>
      <c r="N257" s="201">
        <v>0.24572783938637494</v>
      </c>
      <c r="O257" s="201">
        <v>0.22371753209178463</v>
      </c>
      <c r="P257" s="201">
        <v>1.085709089086718</v>
      </c>
      <c r="Q257" s="201">
        <v>1.0879559045752183</v>
      </c>
      <c r="R257" s="201">
        <v>1.1245299492707406</v>
      </c>
      <c r="S257" s="201">
        <v>1.1165368655136718</v>
      </c>
      <c r="T257" s="202">
        <v>1092877.1095144786</v>
      </c>
      <c r="U257" s="202">
        <v>1300499.6322664924</v>
      </c>
      <c r="V257" s="202">
        <v>-484387707</v>
      </c>
      <c r="W257" s="202">
        <v>-380943399</v>
      </c>
      <c r="X257" s="202"/>
      <c r="Y257" s="202"/>
      <c r="Z257" s="203">
        <v>27.381941818743528</v>
      </c>
      <c r="AA257" s="203">
        <v>35.005904589698289</v>
      </c>
      <c r="AB257" s="202">
        <v>0</v>
      </c>
      <c r="AC257" s="202">
        <v>0</v>
      </c>
      <c r="AD257" s="202">
        <v>846787.56825604185</v>
      </c>
      <c r="AE257" s="202">
        <v>1152552.2455911168</v>
      </c>
      <c r="AF257" s="202">
        <v>170450.65164380579</v>
      </c>
      <c r="AG257" s="202">
        <v>176192.83997387331</v>
      </c>
      <c r="AH257" s="202">
        <v>162610.40605268889</v>
      </c>
      <c r="AI257" s="202">
        <v>205379.468103636</v>
      </c>
      <c r="AJ257" s="202">
        <v>172970.07359024603</v>
      </c>
      <c r="AK257" s="202">
        <v>457512.25495318964</v>
      </c>
      <c r="AL257" s="229">
        <v>1.2882970950389146E-2</v>
      </c>
      <c r="AM257" s="229">
        <v>2.8828612260046394E-2</v>
      </c>
      <c r="AN257" s="229">
        <v>0.27508246791336494</v>
      </c>
      <c r="AO257" s="229">
        <v>0.35613717758919394</v>
      </c>
      <c r="AP257" s="229">
        <v>0.20682354858978411</v>
      </c>
      <c r="AQ257" s="229">
        <v>0.26400360071481288</v>
      </c>
      <c r="AR257" s="229">
        <v>0</v>
      </c>
      <c r="AS257" s="229">
        <v>0</v>
      </c>
      <c r="AT257" s="229">
        <v>0</v>
      </c>
      <c r="AU257" s="229">
        <v>0</v>
      </c>
      <c r="AV257" s="229">
        <v>0</v>
      </c>
      <c r="AW257" s="229">
        <v>0</v>
      </c>
      <c r="AX257" s="229">
        <v>0</v>
      </c>
      <c r="AY257" s="229">
        <v>0</v>
      </c>
      <c r="AZ257" s="229">
        <v>0</v>
      </c>
      <c r="BA257" s="229">
        <v>0</v>
      </c>
      <c r="BB257" s="236" t="s">
        <v>704</v>
      </c>
      <c r="BC257" s="236" t="s">
        <v>1341</v>
      </c>
      <c r="BD257" s="236" t="s">
        <v>792</v>
      </c>
    </row>
    <row r="258" spans="1:56" ht="18" customHeight="1" x14ac:dyDescent="0.15">
      <c r="A258" s="194" t="s">
        <v>939</v>
      </c>
      <c r="B258" s="195">
        <v>1024036.2775224629</v>
      </c>
      <c r="C258" s="195">
        <v>1270467.5119984481</v>
      </c>
      <c r="D258" s="226">
        <v>3.1872457788616044</v>
      </c>
      <c r="E258" s="226">
        <v>2.3814938114117976</v>
      </c>
      <c r="F258" s="196">
        <v>0.64000286183565103</v>
      </c>
      <c r="G258" s="196">
        <v>0.60658582604182287</v>
      </c>
      <c r="H258" s="195">
        <v>1366597.3624998485</v>
      </c>
      <c r="I258" s="195">
        <v>1697368.2343426014</v>
      </c>
      <c r="J258" s="196">
        <v>0.84399901104959296</v>
      </c>
      <c r="K258" s="196">
        <v>0.78210506119982737</v>
      </c>
      <c r="L258" s="196">
        <v>0.61691919598718647</v>
      </c>
      <c r="M258" s="196">
        <v>0.58063144328523331</v>
      </c>
      <c r="N258" s="196">
        <v>0.36186874346880199</v>
      </c>
      <c r="O258" s="196">
        <v>0.36767688148219246</v>
      </c>
      <c r="P258" s="196">
        <v>1.0011718251987312</v>
      </c>
      <c r="Q258" s="196">
        <v>-0.99035376565021072</v>
      </c>
      <c r="R258" s="196">
        <v>1.0027109111173511</v>
      </c>
      <c r="S258" s="196">
        <v>0.99128009920301474</v>
      </c>
      <c r="T258" s="197">
        <v>392288.6405315937</v>
      </c>
      <c r="U258" s="197">
        <v>532794.12685978983</v>
      </c>
      <c r="V258" s="197">
        <v>540800341</v>
      </c>
      <c r="W258" s="197">
        <v>1229347252</v>
      </c>
      <c r="X258" s="197"/>
      <c r="Y258" s="197"/>
      <c r="Z258" s="198">
        <v>12.305588908026136</v>
      </c>
      <c r="AA258" s="198">
        <v>10.765438893530622</v>
      </c>
      <c r="AB258" s="197">
        <v>0</v>
      </c>
      <c r="AC258" s="197">
        <v>0</v>
      </c>
      <c r="AD258" s="197">
        <v>279574.12205798546</v>
      </c>
      <c r="AE258" s="197">
        <v>-468878.1101747324</v>
      </c>
      <c r="AF258" s="197">
        <v>55454.871672992274</v>
      </c>
      <c r="AG258" s="197">
        <v>57440.772484206187</v>
      </c>
      <c r="AH258" s="197">
        <v>29976.648037444374</v>
      </c>
      <c r="AI258" s="197">
        <v>38502.410420885426</v>
      </c>
      <c r="AJ258" s="197">
        <v>47470.917120372505</v>
      </c>
      <c r="AK258" s="197">
        <v>252691.51698213877</v>
      </c>
      <c r="AL258" s="227">
        <v>4.285441032760004E-2</v>
      </c>
      <c r="AM258" s="227">
        <v>6.0509862626985433E-2</v>
      </c>
      <c r="AN258" s="227">
        <v>6.1009912742582023E-2</v>
      </c>
      <c r="AO258" s="227">
        <v>5.6013265844600743E-2</v>
      </c>
      <c r="AP258" s="227">
        <v>0.25043222802081266</v>
      </c>
      <c r="AQ258" s="227">
        <v>0.27167528125871909</v>
      </c>
      <c r="AR258" s="227">
        <v>0</v>
      </c>
      <c r="AS258" s="227">
        <v>0</v>
      </c>
      <c r="AT258" s="227">
        <v>0</v>
      </c>
      <c r="AU258" s="227">
        <v>0</v>
      </c>
      <c r="AV258" s="227">
        <v>0</v>
      </c>
      <c r="AW258" s="227">
        <v>0</v>
      </c>
      <c r="AX258" s="227">
        <v>0</v>
      </c>
      <c r="AY258" s="227">
        <v>0</v>
      </c>
      <c r="AZ258" s="227">
        <v>0</v>
      </c>
      <c r="BA258" s="227">
        <v>0</v>
      </c>
      <c r="BB258" s="237" t="s">
        <v>706</v>
      </c>
      <c r="BC258" s="237" t="s">
        <v>1341</v>
      </c>
      <c r="BD258" s="237" t="s">
        <v>781</v>
      </c>
    </row>
    <row r="259" spans="1:56" ht="18" customHeight="1" x14ac:dyDescent="0.15">
      <c r="A259" s="199" t="s">
        <v>940</v>
      </c>
      <c r="B259" s="200">
        <v>912090.5831127807</v>
      </c>
      <c r="C259" s="200">
        <v>1190709.0206284206</v>
      </c>
      <c r="D259" s="228">
        <v>3.2742923705080562</v>
      </c>
      <c r="E259" s="228">
        <v>2.4754223956625685</v>
      </c>
      <c r="F259" s="201">
        <v>0.73039096314909646</v>
      </c>
      <c r="G259" s="201">
        <v>0.66127911117693472</v>
      </c>
      <c r="H259" s="200">
        <v>1154132.6112748287</v>
      </c>
      <c r="I259" s="200">
        <v>1632765.4860352629</v>
      </c>
      <c r="J259" s="201">
        <v>1.0229011242640411</v>
      </c>
      <c r="K259" s="201">
        <v>0.77785475549272931</v>
      </c>
      <c r="L259" s="201">
        <v>0.71445160389018147</v>
      </c>
      <c r="M259" s="201">
        <v>0.67650710434429262</v>
      </c>
      <c r="N259" s="201">
        <v>0.26197954355412595</v>
      </c>
      <c r="O259" s="201">
        <v>0.3124413649267363</v>
      </c>
      <c r="P259" s="201">
        <v>0.99667171046346437</v>
      </c>
      <c r="Q259" s="201">
        <v>0.99052608605227033</v>
      </c>
      <c r="R259" s="201">
        <v>1.0074626731746783</v>
      </c>
      <c r="S259" s="201">
        <v>0.99572823655274667</v>
      </c>
      <c r="T259" s="202">
        <v>260446.00311472372</v>
      </c>
      <c r="U259" s="202">
        <v>385185.90896645933</v>
      </c>
      <c r="V259" s="202">
        <v>-185881000</v>
      </c>
      <c r="W259" s="202">
        <v>4100682000</v>
      </c>
      <c r="X259" s="202"/>
      <c r="Y259" s="202"/>
      <c r="Z259" s="203">
        <v>12.519514470111007</v>
      </c>
      <c r="AA259" s="203">
        <v>10.64831750269342</v>
      </c>
      <c r="AB259" s="202">
        <v>0</v>
      </c>
      <c r="AC259" s="202">
        <v>0</v>
      </c>
      <c r="AD259" s="202">
        <v>237076.21946731751</v>
      </c>
      <c r="AE259" s="202">
        <v>394582.39150722604</v>
      </c>
      <c r="AF259" s="202">
        <v>52128.533871884167</v>
      </c>
      <c r="AG259" s="202">
        <v>73147.852224318995</v>
      </c>
      <c r="AH259" s="202">
        <v>19801.426060639962</v>
      </c>
      <c r="AI259" s="202">
        <v>30289.633975806428</v>
      </c>
      <c r="AJ259" s="202">
        <v>29601.901217921735</v>
      </c>
      <c r="AK259" s="202">
        <v>199871.27476985491</v>
      </c>
      <c r="AL259" s="229">
        <v>5.2201114146558827E-2</v>
      </c>
      <c r="AM259" s="229">
        <v>0.11455994973749949</v>
      </c>
      <c r="AN259" s="229">
        <v>0.14434056711768567</v>
      </c>
      <c r="AO259" s="229">
        <v>0.12408691723265512</v>
      </c>
      <c r="AP259" s="229">
        <v>0.27346276112211776</v>
      </c>
      <c r="AQ259" s="229">
        <v>0.26940552765774745</v>
      </c>
      <c r="AR259" s="229">
        <v>0</v>
      </c>
      <c r="AS259" s="229">
        <v>0</v>
      </c>
      <c r="AT259" s="229">
        <v>0</v>
      </c>
      <c r="AU259" s="229">
        <v>0</v>
      </c>
      <c r="AV259" s="229">
        <v>0</v>
      </c>
      <c r="AW259" s="229">
        <v>0</v>
      </c>
      <c r="AX259" s="229">
        <v>0</v>
      </c>
      <c r="AY259" s="229">
        <v>0</v>
      </c>
      <c r="AZ259" s="229">
        <v>0</v>
      </c>
      <c r="BA259" s="229">
        <v>0</v>
      </c>
      <c r="BB259" s="236" t="s">
        <v>708</v>
      </c>
      <c r="BC259" s="236" t="s">
        <v>1341</v>
      </c>
      <c r="BD259" s="236" t="s">
        <v>774</v>
      </c>
    </row>
    <row r="260" spans="1:56" ht="18" customHeight="1" x14ac:dyDescent="0.15">
      <c r="A260" s="194" t="s">
        <v>941</v>
      </c>
      <c r="B260" s="195">
        <v>1184387.3057214834</v>
      </c>
      <c r="C260" s="195">
        <v>1458155.9387985663</v>
      </c>
      <c r="D260" s="226">
        <v>3.907927115955081</v>
      </c>
      <c r="E260" s="226">
        <v>2.9382003120862796</v>
      </c>
      <c r="F260" s="196">
        <v>0.53321621086949378</v>
      </c>
      <c r="G260" s="196">
        <v>0.51805889511944259</v>
      </c>
      <c r="H260" s="195">
        <v>1127928.2175358406</v>
      </c>
      <c r="I260" s="195">
        <v>1473198.8001246625</v>
      </c>
      <c r="J260" s="196">
        <v>0.76197527169083024</v>
      </c>
      <c r="K260" s="196">
        <v>1.0350591546733807</v>
      </c>
      <c r="L260" s="196">
        <v>0.7028631966296558</v>
      </c>
      <c r="M260" s="196">
        <v>0.6909919684093413</v>
      </c>
      <c r="N260" s="196">
        <v>0.27982481925790653</v>
      </c>
      <c r="O260" s="196">
        <v>0.26978211937505964</v>
      </c>
      <c r="P260" s="196">
        <v>1.0072512500483051</v>
      </c>
      <c r="Q260" s="196">
        <v>0.98708247828125684</v>
      </c>
      <c r="R260" s="196">
        <v>1.0072388245574078</v>
      </c>
      <c r="S260" s="196">
        <v>0.98845812810305589</v>
      </c>
      <c r="T260" s="197">
        <v>351925.05797449622</v>
      </c>
      <c r="U260" s="197">
        <v>450581.89640037401</v>
      </c>
      <c r="V260" s="197">
        <v>1395582194</v>
      </c>
      <c r="W260" s="197">
        <v>1268703725</v>
      </c>
      <c r="X260" s="197"/>
      <c r="Y260" s="197"/>
      <c r="Z260" s="198">
        <v>19.157169135982276</v>
      </c>
      <c r="AA260" s="198">
        <v>12.110745933308179</v>
      </c>
      <c r="AB260" s="197">
        <v>0</v>
      </c>
      <c r="AC260" s="197">
        <v>0</v>
      </c>
      <c r="AD260" s="197">
        <v>271955.42185227515</v>
      </c>
      <c r="AE260" s="197">
        <v>428621.84212679206</v>
      </c>
      <c r="AF260" s="197">
        <v>44752.45955615001</v>
      </c>
      <c r="AG260" s="197">
        <v>48651.046293891544</v>
      </c>
      <c r="AH260" s="197">
        <v>19669.550468782465</v>
      </c>
      <c r="AI260" s="197">
        <v>28850.914943901935</v>
      </c>
      <c r="AJ260" s="197">
        <v>69393.076083004373</v>
      </c>
      <c r="AK260" s="197">
        <v>254505.60467094328</v>
      </c>
      <c r="AL260" s="227">
        <v>2.8121732460176092E-2</v>
      </c>
      <c r="AM260" s="227">
        <v>7.4565112384365112E-2</v>
      </c>
      <c r="AN260" s="227">
        <v>0.25521397850899741</v>
      </c>
      <c r="AO260" s="227">
        <v>0.14256839014818648</v>
      </c>
      <c r="AP260" s="227">
        <v>0.23961174466407892</v>
      </c>
      <c r="AQ260" s="227">
        <v>0.25936924089784807</v>
      </c>
      <c r="AR260" s="227">
        <v>0</v>
      </c>
      <c r="AS260" s="227">
        <v>0</v>
      </c>
      <c r="AT260" s="227">
        <v>0</v>
      </c>
      <c r="AU260" s="227">
        <v>0</v>
      </c>
      <c r="AV260" s="227">
        <v>0</v>
      </c>
      <c r="AW260" s="227">
        <v>0</v>
      </c>
      <c r="AX260" s="227">
        <v>0</v>
      </c>
      <c r="AY260" s="227">
        <v>0</v>
      </c>
      <c r="AZ260" s="227">
        <v>0</v>
      </c>
      <c r="BA260" s="227">
        <v>0</v>
      </c>
      <c r="BB260" s="237" t="s">
        <v>707</v>
      </c>
      <c r="BC260" s="237" t="s">
        <v>1341</v>
      </c>
      <c r="BD260" s="237" t="s">
        <v>790</v>
      </c>
    </row>
    <row r="261" spans="1:56" ht="18" customHeight="1" x14ac:dyDescent="0.15">
      <c r="A261" s="199" t="s">
        <v>942</v>
      </c>
      <c r="B261" s="200">
        <v>1036671.3401997596</v>
      </c>
      <c r="C261" s="200">
        <v>1062566.7892877813</v>
      </c>
      <c r="D261" s="228">
        <v>3.5704637824544512</v>
      </c>
      <c r="E261" s="228">
        <v>2.2615125715473665</v>
      </c>
      <c r="F261" s="201">
        <v>0.56389546145024672</v>
      </c>
      <c r="G261" s="201">
        <v>0.56389546145024672</v>
      </c>
      <c r="H261" s="200">
        <v>1373982.9145011203</v>
      </c>
      <c r="I261" s="200">
        <v>1373982.9145011203</v>
      </c>
      <c r="J261" s="201">
        <v>0.38837479833262506</v>
      </c>
      <c r="K261" s="201">
        <v>0.38837479833262506</v>
      </c>
      <c r="L261" s="201">
        <v>0.6114524945914005</v>
      </c>
      <c r="M261" s="201">
        <v>0.61864482161780399</v>
      </c>
      <c r="N261" s="201">
        <v>0.36375665881640529</v>
      </c>
      <c r="O261" s="201">
        <v>0.36375665881640529</v>
      </c>
      <c r="P261" s="201">
        <v>1.0733076642339261</v>
      </c>
      <c r="Q261" s="201">
        <v>1.0372192095427422</v>
      </c>
      <c r="R261" s="201">
        <v>1.0720840298295202</v>
      </c>
      <c r="S261" s="201">
        <v>1.0365085453172449</v>
      </c>
      <c r="T261" s="202">
        <v>402796.06316320627</v>
      </c>
      <c r="U261" s="202">
        <v>405215.34747183928</v>
      </c>
      <c r="V261" s="202">
        <v>762882481</v>
      </c>
      <c r="W261" s="202">
        <v>908767860</v>
      </c>
      <c r="X261" s="202"/>
      <c r="Y261" s="202"/>
      <c r="Z261" s="203">
        <v>22.519402301461614</v>
      </c>
      <c r="AA261" s="203">
        <v>19.134627495548248</v>
      </c>
      <c r="AB261" s="202">
        <v>0</v>
      </c>
      <c r="AC261" s="202">
        <v>0</v>
      </c>
      <c r="AD261" s="202">
        <v>265036.94050251559</v>
      </c>
      <c r="AE261" s="202">
        <v>441001.38757216424</v>
      </c>
      <c r="AF261" s="202">
        <v>52524.783440435735</v>
      </c>
      <c r="AG261" s="202">
        <v>54918.57406390526</v>
      </c>
      <c r="AH261" s="202">
        <v>31025.395927635385</v>
      </c>
      <c r="AI261" s="202">
        <v>31025.395927635385</v>
      </c>
      <c r="AJ261" s="202">
        <v>41897.855656639113</v>
      </c>
      <c r="AK261" s="202">
        <v>232641.72803906148</v>
      </c>
      <c r="AL261" s="229">
        <v>3.2893790618316113E-2</v>
      </c>
      <c r="AM261" s="229">
        <v>2.2026162556621796E-2</v>
      </c>
      <c r="AN261" s="229">
        <v>0.15918835169689485</v>
      </c>
      <c r="AO261" s="229">
        <v>0.15918835169689485</v>
      </c>
      <c r="AP261" s="229">
        <v>0.24084383807460188</v>
      </c>
      <c r="AQ261" s="229">
        <v>0.25903713433095649</v>
      </c>
      <c r="AR261" s="229">
        <v>0</v>
      </c>
      <c r="AS261" s="229">
        <v>0</v>
      </c>
      <c r="AT261" s="229">
        <v>0</v>
      </c>
      <c r="AU261" s="229">
        <v>0</v>
      </c>
      <c r="AV261" s="229">
        <v>0</v>
      </c>
      <c r="AW261" s="229">
        <v>0</v>
      </c>
      <c r="AX261" s="229">
        <v>0</v>
      </c>
      <c r="AY261" s="229">
        <v>0</v>
      </c>
      <c r="AZ261" s="229">
        <v>0</v>
      </c>
      <c r="BA261" s="229">
        <v>0</v>
      </c>
      <c r="BB261" s="236" t="s">
        <v>706</v>
      </c>
      <c r="BC261" s="236" t="s">
        <v>1341</v>
      </c>
      <c r="BD261" s="236" t="s">
        <v>782</v>
      </c>
    </row>
    <row r="262" spans="1:56" ht="18" customHeight="1" x14ac:dyDescent="0.15">
      <c r="A262" s="194" t="s">
        <v>943</v>
      </c>
      <c r="B262" s="195">
        <v>2065260.0357929317</v>
      </c>
      <c r="C262" s="195">
        <v>2239389.9881359702</v>
      </c>
      <c r="D262" s="226">
        <v>6.4441200573122979</v>
      </c>
      <c r="E262" s="226">
        <v>4.3175655065486644</v>
      </c>
      <c r="F262" s="196">
        <v>0.48233517794587705</v>
      </c>
      <c r="G262" s="196">
        <v>0.47252289096577765</v>
      </c>
      <c r="H262" s="195">
        <v>2195623.8872271595</v>
      </c>
      <c r="I262" s="195">
        <v>2389294.2117951699</v>
      </c>
      <c r="J262" s="196">
        <v>0.56106690797065006</v>
      </c>
      <c r="K262" s="196">
        <v>0.6252110655572406</v>
      </c>
      <c r="L262" s="196">
        <v>0.84051594990331469</v>
      </c>
      <c r="M262" s="196">
        <v>0.8140875833782294</v>
      </c>
      <c r="N262" s="196">
        <v>0.15338215663401591</v>
      </c>
      <c r="O262" s="196">
        <v>0.15297803184479036</v>
      </c>
      <c r="P262" s="196">
        <v>1.0979766338753156</v>
      </c>
      <c r="Q262" s="196">
        <v>1.0597796261248063</v>
      </c>
      <c r="R262" s="196">
        <v>1.0973731736308796</v>
      </c>
      <c r="S262" s="196">
        <v>1.0594258792553692</v>
      </c>
      <c r="T262" s="197">
        <v>329376.03501108219</v>
      </c>
      <c r="U262" s="197">
        <v>416330.40445295634</v>
      </c>
      <c r="V262" s="197">
        <v>255443192</v>
      </c>
      <c r="W262" s="197">
        <v>745325194</v>
      </c>
      <c r="X262" s="197"/>
      <c r="Y262" s="197"/>
      <c r="Z262" s="198">
        <v>15.841428596314193</v>
      </c>
      <c r="AA262" s="198">
        <v>13.588272354061987</v>
      </c>
      <c r="AB262" s="197">
        <v>0</v>
      </c>
      <c r="AC262" s="197">
        <v>0</v>
      </c>
      <c r="AD262" s="197">
        <v>285551.43690330174</v>
      </c>
      <c r="AE262" s="197">
        <v>462230.59202513401</v>
      </c>
      <c r="AF262" s="197">
        <v>45525.327846040185</v>
      </c>
      <c r="AG262" s="197">
        <v>46641.147748057934</v>
      </c>
      <c r="AH262" s="197">
        <v>47761.431738790503</v>
      </c>
      <c r="AI262" s="197">
        <v>53232.250134492482</v>
      </c>
      <c r="AJ262" s="197">
        <v>41431.810247250978</v>
      </c>
      <c r="AK262" s="197">
        <v>234005.19679656852</v>
      </c>
      <c r="AL262" s="227">
        <v>3.7890974922502256E-2</v>
      </c>
      <c r="AM262" s="227">
        <v>5.8915806289409477E-2</v>
      </c>
      <c r="AN262" s="227">
        <v>0.12059363943616881</v>
      </c>
      <c r="AO262" s="227">
        <v>9.709903494239594E-2</v>
      </c>
      <c r="AP262" s="227">
        <v>0.28254467040342346</v>
      </c>
      <c r="AQ262" s="227">
        <v>0.28376651894644561</v>
      </c>
      <c r="AR262" s="227">
        <v>0</v>
      </c>
      <c r="AS262" s="227">
        <v>0</v>
      </c>
      <c r="AT262" s="227">
        <v>0</v>
      </c>
      <c r="AU262" s="227">
        <v>0</v>
      </c>
      <c r="AV262" s="227">
        <v>0</v>
      </c>
      <c r="AW262" s="227">
        <v>0</v>
      </c>
      <c r="AX262" s="227">
        <v>0</v>
      </c>
      <c r="AY262" s="227">
        <v>0</v>
      </c>
      <c r="AZ262" s="227">
        <v>0</v>
      </c>
      <c r="BA262" s="227">
        <v>0</v>
      </c>
      <c r="BB262" s="237" t="s">
        <v>707</v>
      </c>
      <c r="BC262" s="237" t="s">
        <v>1341</v>
      </c>
      <c r="BD262" s="237" t="s">
        <v>786</v>
      </c>
    </row>
    <row r="263" spans="1:56" ht="18" customHeight="1" x14ac:dyDescent="0.15">
      <c r="A263" s="199" t="s">
        <v>944</v>
      </c>
      <c r="B263" s="200">
        <v>1293938.6625260795</v>
      </c>
      <c r="C263" s="200">
        <v>1516901.0473278768</v>
      </c>
      <c r="D263" s="228">
        <v>4.6543900339318407</v>
      </c>
      <c r="E263" s="228">
        <v>3.0722060445452817</v>
      </c>
      <c r="F263" s="201">
        <v>0.49223059728470225</v>
      </c>
      <c r="G263" s="201">
        <v>0.50275285810064541</v>
      </c>
      <c r="H263" s="200">
        <v>896560.45161290327</v>
      </c>
      <c r="I263" s="200">
        <v>1056269.8893115071</v>
      </c>
      <c r="J263" s="201">
        <v>0.75380954824132906</v>
      </c>
      <c r="K263" s="201">
        <v>0.81073910969261753</v>
      </c>
      <c r="L263" s="201">
        <v>0.75868171770760318</v>
      </c>
      <c r="M263" s="201">
        <v>0.76478862161602124</v>
      </c>
      <c r="N263" s="201">
        <v>0.20336049464004033</v>
      </c>
      <c r="O263" s="201">
        <v>0.19446470609095351</v>
      </c>
      <c r="P263" s="201">
        <v>1.1221738803315722</v>
      </c>
      <c r="Q263" s="201">
        <v>1.0680257943540614</v>
      </c>
      <c r="R263" s="201">
        <v>1.134082274831079</v>
      </c>
      <c r="S263" s="201">
        <v>1.0748531499139282</v>
      </c>
      <c r="T263" s="202">
        <v>312251.05543251487</v>
      </c>
      <c r="U263" s="202">
        <v>356792.38621409086</v>
      </c>
      <c r="V263" s="202">
        <v>544214524</v>
      </c>
      <c r="W263" s="202">
        <v>902020302</v>
      </c>
      <c r="X263" s="202"/>
      <c r="Y263" s="202"/>
      <c r="Z263" s="203">
        <v>8.4113110677723242</v>
      </c>
      <c r="AA263" s="203">
        <v>7.0556006975355778</v>
      </c>
      <c r="AB263" s="202">
        <v>0</v>
      </c>
      <c r="AC263" s="202">
        <v>0</v>
      </c>
      <c r="AD263" s="202">
        <v>277842.5801155513</v>
      </c>
      <c r="AE263" s="202">
        <v>462294.15814476012</v>
      </c>
      <c r="AF263" s="202">
        <v>95218.424217621578</v>
      </c>
      <c r="AG263" s="202">
        <v>102754.6294013802</v>
      </c>
      <c r="AH263" s="202">
        <v>20261.963216177177</v>
      </c>
      <c r="AI263" s="202">
        <v>24663.479634087627</v>
      </c>
      <c r="AJ263" s="202">
        <v>35755.384849943832</v>
      </c>
      <c r="AK263" s="202">
        <v>230635.48972877552</v>
      </c>
      <c r="AL263" s="229">
        <v>2.8302329844350493E-2</v>
      </c>
      <c r="AM263" s="229">
        <v>5.2935130440799678E-2</v>
      </c>
      <c r="AN263" s="229">
        <v>0</v>
      </c>
      <c r="AO263" s="229">
        <v>0</v>
      </c>
      <c r="AP263" s="229">
        <v>0.24366301274675073</v>
      </c>
      <c r="AQ263" s="229">
        <v>0.25678490261246528</v>
      </c>
      <c r="AR263" s="229">
        <v>0</v>
      </c>
      <c r="AS263" s="229">
        <v>0</v>
      </c>
      <c r="AT263" s="229">
        <v>0</v>
      </c>
      <c r="AU263" s="229">
        <v>0</v>
      </c>
      <c r="AV263" s="229">
        <v>0</v>
      </c>
      <c r="AW263" s="229">
        <v>0</v>
      </c>
      <c r="AX263" s="229">
        <v>0</v>
      </c>
      <c r="AY263" s="229">
        <v>0</v>
      </c>
      <c r="AZ263" s="229">
        <v>0</v>
      </c>
      <c r="BA263" s="229">
        <v>0</v>
      </c>
      <c r="BB263" s="236" t="s">
        <v>706</v>
      </c>
      <c r="BC263" s="236" t="s">
        <v>1341</v>
      </c>
      <c r="BD263" s="236" t="s">
        <v>782</v>
      </c>
    </row>
    <row r="264" spans="1:56" ht="18" customHeight="1" x14ac:dyDescent="0.15">
      <c r="A264" s="194" t="s">
        <v>945</v>
      </c>
      <c r="B264" s="195">
        <v>958826.99612616794</v>
      </c>
      <c r="C264" s="195">
        <v>990628.28574952134</v>
      </c>
      <c r="D264" s="226">
        <v>3.2439556945463828</v>
      </c>
      <c r="E264" s="226">
        <v>2.142294963138883</v>
      </c>
      <c r="F264" s="196">
        <v>0.71757786354934894</v>
      </c>
      <c r="G264" s="196">
        <v>0.71757786354934894</v>
      </c>
      <c r="H264" s="195">
        <v>1010035.205168011</v>
      </c>
      <c r="I264" s="195">
        <v>1010035.205168011</v>
      </c>
      <c r="J264" s="196">
        <v>0.53252598074078317</v>
      </c>
      <c r="K264" s="196">
        <v>0.53252598074078317</v>
      </c>
      <c r="L264" s="196">
        <v>0.69009435685326259</v>
      </c>
      <c r="M264" s="196">
        <v>0.70004299173013185</v>
      </c>
      <c r="N264" s="196">
        <v>0.30061439378912336</v>
      </c>
      <c r="O264" s="196">
        <v>0.30061439378912336</v>
      </c>
      <c r="P264" s="196">
        <v>1.0423699064994445</v>
      </c>
      <c r="Q264" s="196">
        <v>1.0282242506009853</v>
      </c>
      <c r="R264" s="196">
        <v>1.0338842883307131</v>
      </c>
      <c r="S264" s="196">
        <v>1.0230244277698877</v>
      </c>
      <c r="T264" s="197">
        <v>297145.89690093434</v>
      </c>
      <c r="U264" s="197">
        <v>297145.89690093434</v>
      </c>
      <c r="V264" s="197">
        <v>436626024</v>
      </c>
      <c r="W264" s="197">
        <v>552241059</v>
      </c>
      <c r="X264" s="197"/>
      <c r="Y264" s="197"/>
      <c r="Z264" s="198">
        <v>15.723325166267662</v>
      </c>
      <c r="AA264" s="198">
        <v>14.82403052958853</v>
      </c>
      <c r="AB264" s="197">
        <v>0</v>
      </c>
      <c r="AC264" s="197">
        <v>0</v>
      </c>
      <c r="AD264" s="197">
        <v>265998.76860019733</v>
      </c>
      <c r="AE264" s="197">
        <v>428193.96603505313</v>
      </c>
      <c r="AF264" s="197">
        <v>60047.289855493007</v>
      </c>
      <c r="AG264" s="197">
        <v>60409.858554349717</v>
      </c>
      <c r="AH264" s="197">
        <v>24447.500232139751</v>
      </c>
      <c r="AI264" s="197">
        <v>24447.500232139751</v>
      </c>
      <c r="AJ264" s="197">
        <v>66526.09877546283</v>
      </c>
      <c r="AK264" s="197">
        <v>108066.47678602519</v>
      </c>
      <c r="AL264" s="227">
        <v>3.4300231690567548E-2</v>
      </c>
      <c r="AM264" s="227">
        <v>2.2838264027912513E-2</v>
      </c>
      <c r="AN264" s="227">
        <v>0</v>
      </c>
      <c r="AO264" s="227">
        <v>0</v>
      </c>
      <c r="AP264" s="227">
        <v>5.7106545549276008E-2</v>
      </c>
      <c r="AQ264" s="227">
        <v>6.0560861925731284E-2</v>
      </c>
      <c r="AR264" s="227">
        <v>0</v>
      </c>
      <c r="AS264" s="227">
        <v>0</v>
      </c>
      <c r="AT264" s="227">
        <v>0</v>
      </c>
      <c r="AU264" s="227">
        <v>0</v>
      </c>
      <c r="AV264" s="227">
        <v>0</v>
      </c>
      <c r="AW264" s="227">
        <v>0</v>
      </c>
      <c r="AX264" s="227">
        <v>0</v>
      </c>
      <c r="AY264" s="227">
        <v>0</v>
      </c>
      <c r="AZ264" s="227">
        <v>0</v>
      </c>
      <c r="BA264" s="227">
        <v>0</v>
      </c>
      <c r="BB264" s="237" t="s">
        <v>706</v>
      </c>
      <c r="BC264" s="237" t="s">
        <v>1341</v>
      </c>
      <c r="BD264" s="237" t="s">
        <v>782</v>
      </c>
    </row>
    <row r="265" spans="1:56" ht="18" customHeight="1" x14ac:dyDescent="0.15">
      <c r="A265" s="199" t="s">
        <v>946</v>
      </c>
      <c r="B265" s="200">
        <v>1219156.8241874592</v>
      </c>
      <c r="C265" s="200">
        <v>1506607.6305986266</v>
      </c>
      <c r="D265" s="228">
        <v>4.2273194057442183</v>
      </c>
      <c r="E265" s="228">
        <v>3.2965686865436541</v>
      </c>
      <c r="F265" s="201">
        <v>0.51250005898380913</v>
      </c>
      <c r="G265" s="201">
        <v>0.48349281215131368</v>
      </c>
      <c r="H265" s="200">
        <v>1221040.8915451164</v>
      </c>
      <c r="I265" s="200">
        <v>1544527.6082528802</v>
      </c>
      <c r="J265" s="201">
        <v>0.82683892674469739</v>
      </c>
      <c r="K265" s="201">
        <v>0.82023837922306153</v>
      </c>
      <c r="L265" s="201">
        <v>0.79328960342189947</v>
      </c>
      <c r="M265" s="201">
        <v>0.73521306277713172</v>
      </c>
      <c r="N265" s="201">
        <v>0.19744751422186405</v>
      </c>
      <c r="O265" s="201">
        <v>0.20102759881988827</v>
      </c>
      <c r="P265" s="201">
        <v>1.0519435292277162</v>
      </c>
      <c r="Q265" s="201">
        <v>1.0325797811331034</v>
      </c>
      <c r="R265" s="201">
        <v>1.0396011087115111</v>
      </c>
      <c r="S265" s="201">
        <v>1.0250294665008255</v>
      </c>
      <c r="T265" s="202">
        <v>252012.39061868741</v>
      </c>
      <c r="U265" s="202">
        <v>398930.02010281273</v>
      </c>
      <c r="V265" s="202">
        <v>80666148</v>
      </c>
      <c r="W265" s="202">
        <v>209444048</v>
      </c>
      <c r="X265" s="202"/>
      <c r="Y265" s="202"/>
      <c r="Z265" s="203">
        <v>20.947065424495491</v>
      </c>
      <c r="AA265" s="203">
        <v>13.886361425602722</v>
      </c>
      <c r="AB265" s="202">
        <v>0</v>
      </c>
      <c r="AC265" s="202">
        <v>0</v>
      </c>
      <c r="AD265" s="202">
        <v>257996.0655465931</v>
      </c>
      <c r="AE265" s="202">
        <v>410470.88331173989</v>
      </c>
      <c r="AF265" s="202">
        <v>49203.855142725799</v>
      </c>
      <c r="AG265" s="202">
        <v>50872.407559103383</v>
      </c>
      <c r="AH265" s="202">
        <v>28135.899290898706</v>
      </c>
      <c r="AI265" s="202">
        <v>35536.412922639698</v>
      </c>
      <c r="AJ265" s="202">
        <v>46050.259358326017</v>
      </c>
      <c r="AK265" s="202">
        <v>206139.30407768075</v>
      </c>
      <c r="AL265" s="229">
        <v>4.6117294550215383E-2</v>
      </c>
      <c r="AM265" s="229">
        <v>6.615983673426705E-2</v>
      </c>
      <c r="AN265" s="229">
        <v>0.12004662465096631</v>
      </c>
      <c r="AO265" s="229">
        <v>9.5811578465200109E-2</v>
      </c>
      <c r="AP265" s="229">
        <v>0.27044257112553338</v>
      </c>
      <c r="AQ265" s="229">
        <v>0.26899603967742358</v>
      </c>
      <c r="AR265" s="229">
        <v>0</v>
      </c>
      <c r="AS265" s="229">
        <v>0</v>
      </c>
      <c r="AT265" s="229">
        <v>0</v>
      </c>
      <c r="AU265" s="229">
        <v>0</v>
      </c>
      <c r="AV265" s="229">
        <v>0</v>
      </c>
      <c r="AW265" s="229">
        <v>0</v>
      </c>
      <c r="AX265" s="229">
        <v>0</v>
      </c>
      <c r="AY265" s="229">
        <v>0</v>
      </c>
      <c r="AZ265" s="229">
        <v>0</v>
      </c>
      <c r="BA265" s="229">
        <v>0</v>
      </c>
      <c r="BB265" s="236" t="s">
        <v>706</v>
      </c>
      <c r="BC265" s="236" t="s">
        <v>1341</v>
      </c>
      <c r="BD265" s="236" t="s">
        <v>780</v>
      </c>
    </row>
    <row r="266" spans="1:56" ht="18" customHeight="1" x14ac:dyDescent="0.15">
      <c r="A266" s="194" t="s">
        <v>947</v>
      </c>
      <c r="B266" s="195">
        <v>1797629.1747979133</v>
      </c>
      <c r="C266" s="195">
        <v>2340880.9252995471</v>
      </c>
      <c r="D266" s="226">
        <v>6.7416929017569611</v>
      </c>
      <c r="E266" s="226">
        <v>5.0026233801788278</v>
      </c>
      <c r="F266" s="196">
        <v>0.61932407981332416</v>
      </c>
      <c r="G266" s="196">
        <v>0.55342229813763577</v>
      </c>
      <c r="H266" s="195">
        <v>1676201.1758680653</v>
      </c>
      <c r="I266" s="195">
        <v>2441930.3186760689</v>
      </c>
      <c r="J266" s="196">
        <v>0.53738312028460156</v>
      </c>
      <c r="K266" s="196">
        <v>0.67452506443676841</v>
      </c>
      <c r="L266" s="196">
        <v>0.87109067748778768</v>
      </c>
      <c r="M266" s="196">
        <v>0.80304783999634399</v>
      </c>
      <c r="N266" s="196">
        <v>0.12694578409198862</v>
      </c>
      <c r="O266" s="196">
        <v>0.17431705423784105</v>
      </c>
      <c r="P266" s="196">
        <v>1.0625241644938102</v>
      </c>
      <c r="Q266" s="196">
        <v>1.0378124838410092</v>
      </c>
      <c r="R266" s="196">
        <v>1.0609977032368447</v>
      </c>
      <c r="S266" s="196">
        <v>1.0369053775222326</v>
      </c>
      <c r="T266" s="197">
        <v>231731.15905138644</v>
      </c>
      <c r="U266" s="197">
        <v>461041.55454910279</v>
      </c>
      <c r="V266" s="197">
        <v>197345230</v>
      </c>
      <c r="W266" s="197">
        <v>519457282</v>
      </c>
      <c r="X266" s="197"/>
      <c r="Y266" s="197"/>
      <c r="Z266" s="198">
        <v>16.160500777002877</v>
      </c>
      <c r="AA266" s="198">
        <v>14.506457366964183</v>
      </c>
      <c r="AB266" s="197">
        <v>0</v>
      </c>
      <c r="AC266" s="197">
        <v>0</v>
      </c>
      <c r="AD266" s="197">
        <v>252918.85436373713</v>
      </c>
      <c r="AE266" s="197">
        <v>415617.34434061428</v>
      </c>
      <c r="AF266" s="197">
        <v>45538.405377515337</v>
      </c>
      <c r="AG266" s="197">
        <v>48092.831470121731</v>
      </c>
      <c r="AH266" s="197">
        <v>36726.067725353052</v>
      </c>
      <c r="AI266" s="197">
        <v>54401.34378642818</v>
      </c>
      <c r="AJ266" s="197">
        <v>49696.017905941255</v>
      </c>
      <c r="AK266" s="197">
        <v>218859.10391943285</v>
      </c>
      <c r="AL266" s="227">
        <v>1.6767260473892959E-2</v>
      </c>
      <c r="AM266" s="227">
        <v>7.3163065993787538E-2</v>
      </c>
      <c r="AN266" s="227">
        <v>0.18096688862987187</v>
      </c>
      <c r="AO266" s="227">
        <v>0.17229829659701559</v>
      </c>
      <c r="AP266" s="227">
        <v>0.21460827512613154</v>
      </c>
      <c r="AQ266" s="227">
        <v>0.24615076856939852</v>
      </c>
      <c r="AR266" s="227">
        <v>0</v>
      </c>
      <c r="AS266" s="227">
        <v>0</v>
      </c>
      <c r="AT266" s="227">
        <v>0</v>
      </c>
      <c r="AU266" s="227">
        <v>0</v>
      </c>
      <c r="AV266" s="227">
        <v>0</v>
      </c>
      <c r="AW266" s="227">
        <v>0</v>
      </c>
      <c r="AX266" s="227">
        <v>0</v>
      </c>
      <c r="AY266" s="227">
        <v>0</v>
      </c>
      <c r="AZ266" s="227">
        <v>0</v>
      </c>
      <c r="BA266" s="227">
        <v>0</v>
      </c>
      <c r="BB266" s="237" t="s">
        <v>706</v>
      </c>
      <c r="BC266" s="237" t="s">
        <v>1341</v>
      </c>
      <c r="BD266" s="237" t="s">
        <v>782</v>
      </c>
    </row>
    <row r="267" spans="1:56" ht="18" customHeight="1" x14ac:dyDescent="0.15">
      <c r="A267" s="199" t="s">
        <v>948</v>
      </c>
      <c r="B267" s="200">
        <v>709380.00017979147</v>
      </c>
      <c r="C267" s="200">
        <v>925195.51272024447</v>
      </c>
      <c r="D267" s="228">
        <v>2.8828203002033161</v>
      </c>
      <c r="E267" s="228">
        <v>2.1490256240764403</v>
      </c>
      <c r="F267" s="201">
        <v>0.48659827913672954</v>
      </c>
      <c r="G267" s="201">
        <v>0.47194736772074064</v>
      </c>
      <c r="H267" s="200">
        <v>668929.90131697222</v>
      </c>
      <c r="I267" s="200">
        <v>906095.07308522123</v>
      </c>
      <c r="J267" s="201">
        <v>0.66790030082004714</v>
      </c>
      <c r="K267" s="201">
        <v>0.88527009359839359</v>
      </c>
      <c r="L267" s="201">
        <v>0.61534475020639468</v>
      </c>
      <c r="M267" s="201">
        <v>0.4976837977511544</v>
      </c>
      <c r="N267" s="201">
        <v>0.4016801072417957</v>
      </c>
      <c r="O267" s="201">
        <v>0.47959535640530937</v>
      </c>
      <c r="P267" s="201">
        <v>1.0168366938159985</v>
      </c>
      <c r="Q267" s="201">
        <v>0.99684335554165526</v>
      </c>
      <c r="R267" s="201">
        <v>1.0167383135817314</v>
      </c>
      <c r="S267" s="201">
        <v>0.99682303669072614</v>
      </c>
      <c r="T267" s="202">
        <v>272866.74116774544</v>
      </c>
      <c r="U267" s="202">
        <v>464740.69628730678</v>
      </c>
      <c r="V267" s="202">
        <v>146068474</v>
      </c>
      <c r="W267" s="202">
        <v>390316667</v>
      </c>
      <c r="X267" s="202"/>
      <c r="Y267" s="202"/>
      <c r="Z267" s="203">
        <v>17.920433528203407</v>
      </c>
      <c r="AA267" s="203">
        <v>15.753444446913587</v>
      </c>
      <c r="AB267" s="202">
        <v>0</v>
      </c>
      <c r="AC267" s="202">
        <v>0</v>
      </c>
      <c r="AD267" s="202">
        <v>222935.22597536858</v>
      </c>
      <c r="AE267" s="202">
        <v>367923.73352660914</v>
      </c>
      <c r="AF267" s="202">
        <v>51011.111380798277</v>
      </c>
      <c r="AG267" s="202">
        <v>55376.775732650123</v>
      </c>
      <c r="AH267" s="202">
        <v>18938.717233009713</v>
      </c>
      <c r="AI267" s="202">
        <v>25256.228110391945</v>
      </c>
      <c r="AJ267" s="202">
        <v>25612.478717188063</v>
      </c>
      <c r="AK267" s="202">
        <v>187113.79629629629</v>
      </c>
      <c r="AL267" s="229">
        <v>3.0132744426772662E-2</v>
      </c>
      <c r="AM267" s="229">
        <v>8.9599476666993957E-2</v>
      </c>
      <c r="AN267" s="229">
        <v>7.1819995110206633E-2</v>
      </c>
      <c r="AO267" s="229">
        <v>4.0631540242612084E-2</v>
      </c>
      <c r="AP267" s="229">
        <v>0.21909715935635413</v>
      </c>
      <c r="AQ267" s="229">
        <v>0.2461081767414241</v>
      </c>
      <c r="AR267" s="229">
        <v>0</v>
      </c>
      <c r="AS267" s="229">
        <v>0</v>
      </c>
      <c r="AT267" s="229">
        <v>0</v>
      </c>
      <c r="AU267" s="229">
        <v>0</v>
      </c>
      <c r="AV267" s="229">
        <v>0</v>
      </c>
      <c r="AW267" s="229">
        <v>0</v>
      </c>
      <c r="AX267" s="229">
        <v>0</v>
      </c>
      <c r="AY267" s="229">
        <v>0</v>
      </c>
      <c r="AZ267" s="229">
        <v>0</v>
      </c>
      <c r="BA267" s="229">
        <v>0</v>
      </c>
      <c r="BB267" s="236" t="s">
        <v>705</v>
      </c>
      <c r="BC267" s="236" t="s">
        <v>1341</v>
      </c>
      <c r="BD267" s="236" t="s">
        <v>806</v>
      </c>
    </row>
    <row r="268" spans="1:56" ht="18" customHeight="1" x14ac:dyDescent="0.15">
      <c r="A268" s="194" t="s">
        <v>949</v>
      </c>
      <c r="B268" s="195">
        <v>1098511.4577764892</v>
      </c>
      <c r="C268" s="195">
        <v>1368165.1098420061</v>
      </c>
      <c r="D268" s="226">
        <v>3.7926552348511611</v>
      </c>
      <c r="E268" s="226">
        <v>2.6826638063970387</v>
      </c>
      <c r="F268" s="196">
        <v>0.54341876066338357</v>
      </c>
      <c r="G268" s="196">
        <v>0.53267158405725479</v>
      </c>
      <c r="H268" s="195">
        <v>1728917.3123641107</v>
      </c>
      <c r="I268" s="195">
        <v>2059458.2410204378</v>
      </c>
      <c r="J268" s="196">
        <v>0.93760953001292646</v>
      </c>
      <c r="K268" s="196">
        <v>0.96842015572193441</v>
      </c>
      <c r="L268" s="196">
        <v>0.66417227086754904</v>
      </c>
      <c r="M268" s="196">
        <v>0.64755276810439433</v>
      </c>
      <c r="N268" s="196">
        <v>0.30343774406667723</v>
      </c>
      <c r="O268" s="196">
        <v>0.28544011763942895</v>
      </c>
      <c r="P268" s="196">
        <v>1.0571444644514512</v>
      </c>
      <c r="Q268" s="196">
        <v>1.016320744137529</v>
      </c>
      <c r="R268" s="196">
        <v>1.0570869981172359</v>
      </c>
      <c r="S268" s="196">
        <v>1.0164103091694099</v>
      </c>
      <c r="T268" s="197">
        <v>368910.60829105671</v>
      </c>
      <c r="U268" s="197">
        <v>482206.00573996233</v>
      </c>
      <c r="V268" s="197">
        <v>-578416819</v>
      </c>
      <c r="W268" s="197">
        <v>-541896567</v>
      </c>
      <c r="X268" s="197"/>
      <c r="Y268" s="197"/>
      <c r="Z268" s="198">
        <v>18.195297786911837</v>
      </c>
      <c r="AA268" s="198">
        <v>12.83064715395075</v>
      </c>
      <c r="AB268" s="197">
        <v>0</v>
      </c>
      <c r="AC268" s="197">
        <v>0</v>
      </c>
      <c r="AD268" s="197">
        <v>252353.55802290188</v>
      </c>
      <c r="AE268" s="197">
        <v>443715.5428322946</v>
      </c>
      <c r="AF268" s="197">
        <v>45859.997303957098</v>
      </c>
      <c r="AG268" s="197">
        <v>48662.662240904479</v>
      </c>
      <c r="AH268" s="197">
        <v>38081.063255544279</v>
      </c>
      <c r="AI268" s="197">
        <v>46046.616466154519</v>
      </c>
      <c r="AJ268" s="197">
        <v>80643.725728366437</v>
      </c>
      <c r="AK268" s="197">
        <v>285213.89711552399</v>
      </c>
      <c r="AL268" s="227">
        <v>2.3363747133330216E-2</v>
      </c>
      <c r="AM268" s="227">
        <v>5.4634337920103901E-2</v>
      </c>
      <c r="AN268" s="227">
        <v>3.6443392685130249E-2</v>
      </c>
      <c r="AO268" s="227">
        <v>4.313336992599584E-2</v>
      </c>
      <c r="AP268" s="227">
        <v>0.20415565187303944</v>
      </c>
      <c r="AQ268" s="227">
        <v>0.24575202746239486</v>
      </c>
      <c r="AR268" s="227">
        <v>0</v>
      </c>
      <c r="AS268" s="227">
        <v>0</v>
      </c>
      <c r="AT268" s="227">
        <v>0</v>
      </c>
      <c r="AU268" s="227">
        <v>0</v>
      </c>
      <c r="AV268" s="227">
        <v>0</v>
      </c>
      <c r="AW268" s="227">
        <v>0</v>
      </c>
      <c r="AX268" s="227">
        <v>0</v>
      </c>
      <c r="AY268" s="227">
        <v>0</v>
      </c>
      <c r="AZ268" s="227">
        <v>0</v>
      </c>
      <c r="BA268" s="227">
        <v>0</v>
      </c>
      <c r="BB268" s="237" t="s">
        <v>705</v>
      </c>
      <c r="BC268" s="237" t="s">
        <v>1341</v>
      </c>
      <c r="BD268" s="237" t="s">
        <v>806</v>
      </c>
    </row>
    <row r="269" spans="1:56" ht="18" customHeight="1" x14ac:dyDescent="0.15">
      <c r="A269" s="199" t="s">
        <v>950</v>
      </c>
      <c r="B269" s="200">
        <v>983379.3795312763</v>
      </c>
      <c r="C269" s="200">
        <v>1200074.6341257796</v>
      </c>
      <c r="D269" s="228">
        <v>2.84700575057665</v>
      </c>
      <c r="E269" s="228">
        <v>2.0382294698901782</v>
      </c>
      <c r="F269" s="201">
        <v>0.80934625086900192</v>
      </c>
      <c r="G269" s="201">
        <v>0.77611948963094513</v>
      </c>
      <c r="H269" s="200">
        <v>1834567.842606643</v>
      </c>
      <c r="I269" s="200">
        <v>2112824.5042994437</v>
      </c>
      <c r="J269" s="201">
        <v>1.2575695156171793</v>
      </c>
      <c r="K269" s="201">
        <v>1.1052779126146361</v>
      </c>
      <c r="L269" s="201">
        <v>0.62929256143985846</v>
      </c>
      <c r="M269" s="201">
        <v>0.6745267106978694</v>
      </c>
      <c r="N269" s="201">
        <v>0.31792581009947274</v>
      </c>
      <c r="O269" s="201">
        <v>0.28017692757945306</v>
      </c>
      <c r="P269" s="201">
        <v>0.99573060560165283</v>
      </c>
      <c r="Q269" s="201">
        <v>0.9799521874701379</v>
      </c>
      <c r="R269" s="201">
        <v>0.97730858559406353</v>
      </c>
      <c r="S269" s="201">
        <v>0.97020119644838609</v>
      </c>
      <c r="T269" s="202">
        <v>364546.0509189007</v>
      </c>
      <c r="U269" s="202">
        <v>390592.23857696849</v>
      </c>
      <c r="V269" s="202">
        <v>3733300</v>
      </c>
      <c r="W269" s="202">
        <v>101200269</v>
      </c>
      <c r="X269" s="202"/>
      <c r="Y269" s="202"/>
      <c r="Z269" s="203">
        <v>13.806866820224936</v>
      </c>
      <c r="AA269" s="203">
        <v>7.8164751343996492</v>
      </c>
      <c r="AB269" s="202">
        <v>0</v>
      </c>
      <c r="AC269" s="202">
        <v>0</v>
      </c>
      <c r="AD269" s="202">
        <v>303162.77153936942</v>
      </c>
      <c r="AE269" s="202">
        <v>510658.60251222394</v>
      </c>
      <c r="AF269" s="202">
        <v>75772.020738492662</v>
      </c>
      <c r="AG269" s="202">
        <v>80708.241106052956</v>
      </c>
      <c r="AH269" s="202">
        <v>24809.79581858034</v>
      </c>
      <c r="AI269" s="202">
        <v>32733.611448322376</v>
      </c>
      <c r="AJ269" s="202">
        <v>111937.64247175858</v>
      </c>
      <c r="AK269" s="202">
        <v>339416.88838307199</v>
      </c>
      <c r="AL269" s="229">
        <v>2.4414449754962517E-2</v>
      </c>
      <c r="AM269" s="229">
        <v>6.1292397070509715E-2</v>
      </c>
      <c r="AN269" s="229">
        <v>0.17401752478578408</v>
      </c>
      <c r="AO269" s="229">
        <v>0.15006615803459344</v>
      </c>
      <c r="AP269" s="229">
        <v>0.16703060448935589</v>
      </c>
      <c r="AQ269" s="229">
        <v>0.22929262637758532</v>
      </c>
      <c r="AR269" s="229">
        <v>0</v>
      </c>
      <c r="AS269" s="229">
        <v>0</v>
      </c>
      <c r="AT269" s="229">
        <v>0</v>
      </c>
      <c r="AU269" s="229">
        <v>0</v>
      </c>
      <c r="AV269" s="229">
        <v>0</v>
      </c>
      <c r="AW269" s="229">
        <v>0</v>
      </c>
      <c r="AX269" s="229">
        <v>0</v>
      </c>
      <c r="AY269" s="229">
        <v>0</v>
      </c>
      <c r="AZ269" s="229">
        <v>0</v>
      </c>
      <c r="BA269" s="229">
        <v>0</v>
      </c>
      <c r="BB269" s="236" t="s">
        <v>705</v>
      </c>
      <c r="BC269" s="236" t="s">
        <v>1341</v>
      </c>
      <c r="BD269" s="236" t="s">
        <v>800</v>
      </c>
    </row>
    <row r="270" spans="1:56" ht="18" customHeight="1" x14ac:dyDescent="0.15">
      <c r="A270" s="194" t="s">
        <v>951</v>
      </c>
      <c r="B270" s="195">
        <v>2165612.7033454711</v>
      </c>
      <c r="C270" s="195">
        <v>2931924.1137915337</v>
      </c>
      <c r="D270" s="226">
        <v>5.9855027097259121</v>
      </c>
      <c r="E270" s="226">
        <v>4.8978061609479351</v>
      </c>
      <c r="F270" s="196">
        <v>0.46679360877140058</v>
      </c>
      <c r="G270" s="196">
        <v>0.4565236245070815</v>
      </c>
      <c r="H270" s="195">
        <v>3278391.9960741922</v>
      </c>
      <c r="I270" s="195">
        <v>4375339.7171711428</v>
      </c>
      <c r="J270" s="196">
        <v>0.35133828795841338</v>
      </c>
      <c r="K270" s="196">
        <v>0.4644097824830235</v>
      </c>
      <c r="L270" s="196">
        <v>0.78350330569983462</v>
      </c>
      <c r="M270" s="196">
        <v>0.75604311075230812</v>
      </c>
      <c r="N270" s="196">
        <v>0.19000109780404456</v>
      </c>
      <c r="O270" s="196">
        <v>0.20348197301981469</v>
      </c>
      <c r="P270" s="196">
        <v>1.1784849175297798</v>
      </c>
      <c r="Q270" s="196">
        <v>1.1047708217057333</v>
      </c>
      <c r="R270" s="196">
        <v>1.1784741512081054</v>
      </c>
      <c r="S270" s="196">
        <v>1.1063835557882824</v>
      </c>
      <c r="T270" s="197">
        <v>468847.99140873924</v>
      </c>
      <c r="U270" s="197">
        <v>715263.08631087851</v>
      </c>
      <c r="V270" s="197">
        <v>27757303</v>
      </c>
      <c r="W270" s="197">
        <v>355164148</v>
      </c>
      <c r="X270" s="197"/>
      <c r="Y270" s="197"/>
      <c r="Z270" s="198" t="s">
        <v>713</v>
      </c>
      <c r="AA270" s="198">
        <v>18.71554365306319</v>
      </c>
      <c r="AB270" s="197">
        <v>0</v>
      </c>
      <c r="AC270" s="197">
        <v>0</v>
      </c>
      <c r="AD270" s="197">
        <v>355359.885013655</v>
      </c>
      <c r="AE270" s="197">
        <v>548059.53851843427</v>
      </c>
      <c r="AF270" s="197">
        <v>66681.088757396443</v>
      </c>
      <c r="AG270" s="197">
        <v>71638.014280837509</v>
      </c>
      <c r="AH270" s="197">
        <v>68479.192990441516</v>
      </c>
      <c r="AI270" s="197">
        <v>93539.748463814292</v>
      </c>
      <c r="AJ270" s="197">
        <v>84640.685992262181</v>
      </c>
      <c r="AK270" s="197">
        <v>295419.06070778338</v>
      </c>
      <c r="AL270" s="227">
        <v>2.1930900914770457E-2</v>
      </c>
      <c r="AM270" s="227">
        <v>8.2092325673404395E-2</v>
      </c>
      <c r="AN270" s="227">
        <v>0.53837290310190278</v>
      </c>
      <c r="AO270" s="227">
        <v>0.35401178497794328</v>
      </c>
      <c r="AP270" s="227">
        <v>0.23365289906936235</v>
      </c>
      <c r="AQ270" s="227">
        <v>0.26159900875345155</v>
      </c>
      <c r="AR270" s="227">
        <v>0</v>
      </c>
      <c r="AS270" s="227">
        <v>0</v>
      </c>
      <c r="AT270" s="227">
        <v>0</v>
      </c>
      <c r="AU270" s="227">
        <v>0</v>
      </c>
      <c r="AV270" s="227">
        <v>0</v>
      </c>
      <c r="AW270" s="227">
        <v>0</v>
      </c>
      <c r="AX270" s="227">
        <v>0</v>
      </c>
      <c r="AY270" s="227">
        <v>0</v>
      </c>
      <c r="AZ270" s="227">
        <v>0</v>
      </c>
      <c r="BA270" s="227">
        <v>0</v>
      </c>
      <c r="BB270" s="237" t="s">
        <v>705</v>
      </c>
      <c r="BC270" s="237" t="s">
        <v>1341</v>
      </c>
      <c r="BD270" s="237" t="s">
        <v>802</v>
      </c>
    </row>
    <row r="271" spans="1:56" ht="18" customHeight="1" x14ac:dyDescent="0.15">
      <c r="A271" s="199" t="s">
        <v>952</v>
      </c>
      <c r="B271" s="200">
        <v>1329981.9275825347</v>
      </c>
      <c r="C271" s="200">
        <v>1648130.7714686804</v>
      </c>
      <c r="D271" s="228">
        <v>4.1493700076944249</v>
      </c>
      <c r="E271" s="228">
        <v>3.049309181948253</v>
      </c>
      <c r="F271" s="201">
        <v>0.67471666943097308</v>
      </c>
      <c r="G271" s="201">
        <v>0.62020672652293174</v>
      </c>
      <c r="H271" s="200">
        <v>1888450.315713041</v>
      </c>
      <c r="I271" s="200">
        <v>2378472.7248523575</v>
      </c>
      <c r="J271" s="201">
        <v>0.84390766508928805</v>
      </c>
      <c r="K271" s="201">
        <v>0.67799880703977056</v>
      </c>
      <c r="L271" s="201">
        <v>0.70148665517365316</v>
      </c>
      <c r="M271" s="201">
        <v>0.69448167764530333</v>
      </c>
      <c r="N271" s="201">
        <v>0.25857870149392687</v>
      </c>
      <c r="O271" s="201">
        <v>0.27834354204818562</v>
      </c>
      <c r="P271" s="201">
        <v>1.0046894301135463</v>
      </c>
      <c r="Q271" s="201">
        <v>1.0013484551622591</v>
      </c>
      <c r="R271" s="201">
        <v>1.0276975999402831</v>
      </c>
      <c r="S271" s="201">
        <v>1.0146161547637089</v>
      </c>
      <c r="T271" s="202">
        <v>397017.35376125475</v>
      </c>
      <c r="U271" s="202">
        <v>503534.14832026331</v>
      </c>
      <c r="V271" s="202">
        <v>169228341</v>
      </c>
      <c r="W271" s="202">
        <v>421422084</v>
      </c>
      <c r="X271" s="202"/>
      <c r="Y271" s="202"/>
      <c r="Z271" s="203">
        <v>12.46990900724863</v>
      </c>
      <c r="AA271" s="203">
        <v>11.421005197038768</v>
      </c>
      <c r="AB271" s="202">
        <v>0</v>
      </c>
      <c r="AC271" s="202">
        <v>0</v>
      </c>
      <c r="AD271" s="202">
        <v>291986.04947235942</v>
      </c>
      <c r="AE271" s="202">
        <v>501990.69454932713</v>
      </c>
      <c r="AF271" s="202">
        <v>59015.63079678575</v>
      </c>
      <c r="AG271" s="202">
        <v>60055.27964953045</v>
      </c>
      <c r="AH271" s="202">
        <v>36021.997337593188</v>
      </c>
      <c r="AI271" s="202">
        <v>45951.715509729889</v>
      </c>
      <c r="AJ271" s="202">
        <v>74501.527931067874</v>
      </c>
      <c r="AK271" s="202">
        <v>75417.139316487563</v>
      </c>
      <c r="AL271" s="229">
        <v>2.6810000312232143E-2</v>
      </c>
      <c r="AM271" s="229">
        <v>3.0797372245717995E-2</v>
      </c>
      <c r="AN271" s="229">
        <v>0.21336518401012169</v>
      </c>
      <c r="AO271" s="229">
        <v>0.2190642115558418</v>
      </c>
      <c r="AP271" s="229">
        <v>0.1608891510731045</v>
      </c>
      <c r="AQ271" s="229">
        <v>0.22659010574058638</v>
      </c>
      <c r="AR271" s="229">
        <v>0</v>
      </c>
      <c r="AS271" s="229">
        <v>0</v>
      </c>
      <c r="AT271" s="229">
        <v>0</v>
      </c>
      <c r="AU271" s="229">
        <v>0</v>
      </c>
      <c r="AV271" s="229">
        <v>0</v>
      </c>
      <c r="AW271" s="229">
        <v>0</v>
      </c>
      <c r="AX271" s="229">
        <v>0</v>
      </c>
      <c r="AY271" s="229">
        <v>0</v>
      </c>
      <c r="AZ271" s="229">
        <v>0</v>
      </c>
      <c r="BA271" s="229">
        <v>0</v>
      </c>
      <c r="BB271" s="236" t="s">
        <v>705</v>
      </c>
      <c r="BC271" s="236" t="s">
        <v>1341</v>
      </c>
      <c r="BD271" s="236" t="s">
        <v>805</v>
      </c>
    </row>
    <row r="272" spans="1:56" ht="18" customHeight="1" x14ac:dyDescent="0.15">
      <c r="A272" s="194" t="s">
        <v>953</v>
      </c>
      <c r="B272" s="195">
        <v>1481397.1221984515</v>
      </c>
      <c r="C272" s="195">
        <v>2166083.8646088024</v>
      </c>
      <c r="D272" s="226">
        <v>4.6939385850379365</v>
      </c>
      <c r="E272" s="226">
        <v>3.7296940647870254</v>
      </c>
      <c r="F272" s="196">
        <v>0.72304048183964531</v>
      </c>
      <c r="G272" s="196">
        <v>0.667652149442437</v>
      </c>
      <c r="H272" s="195">
        <v>4336834.2400672371</v>
      </c>
      <c r="I272" s="195">
        <v>5259747.2164832922</v>
      </c>
      <c r="J272" s="196">
        <v>0.28784915933438843</v>
      </c>
      <c r="K272" s="196">
        <v>0.36399037095707815</v>
      </c>
      <c r="L272" s="196">
        <v>0.73826768617592275</v>
      </c>
      <c r="M272" s="196">
        <v>0.67960815806171326</v>
      </c>
      <c r="N272" s="196">
        <v>0.23364179589893389</v>
      </c>
      <c r="O272" s="196">
        <v>0.3152890501031686</v>
      </c>
      <c r="P272" s="196">
        <v>1.066747373036</v>
      </c>
      <c r="Q272" s="196">
        <v>1.0287557944470067</v>
      </c>
      <c r="R272" s="196">
        <v>1.0643097958407153</v>
      </c>
      <c r="S272" s="196">
        <v>1.0273466859921392</v>
      </c>
      <c r="T272" s="197">
        <v>387729.49648533011</v>
      </c>
      <c r="U272" s="197">
        <v>693995.59917481663</v>
      </c>
      <c r="V272" s="197">
        <v>221095337</v>
      </c>
      <c r="W272" s="197">
        <v>663414747</v>
      </c>
      <c r="X272" s="197"/>
      <c r="Y272" s="197"/>
      <c r="Z272" s="198">
        <v>8.9367597406511461</v>
      </c>
      <c r="AA272" s="198">
        <v>9.4332101856224302</v>
      </c>
      <c r="AB272" s="197">
        <v>0</v>
      </c>
      <c r="AC272" s="197">
        <v>0</v>
      </c>
      <c r="AD272" s="197">
        <v>307142.47111858195</v>
      </c>
      <c r="AE272" s="197">
        <v>512394.5996332519</v>
      </c>
      <c r="AF272" s="197">
        <v>62728.081397718015</v>
      </c>
      <c r="AG272" s="197">
        <v>66528.471577017117</v>
      </c>
      <c r="AH272" s="197">
        <v>56479.176395680523</v>
      </c>
      <c r="AI272" s="197">
        <v>82720.532701711491</v>
      </c>
      <c r="AJ272" s="197">
        <v>61682.846933577835</v>
      </c>
      <c r="AK272" s="197">
        <v>278513.65311735944</v>
      </c>
      <c r="AL272" s="227">
        <v>3.8048800224518231E-2</v>
      </c>
      <c r="AM272" s="227">
        <v>0.10055880725386579</v>
      </c>
      <c r="AN272" s="227">
        <v>0.26185984847458266</v>
      </c>
      <c r="AO272" s="227">
        <v>0.25738896392859761</v>
      </c>
      <c r="AP272" s="227">
        <v>0.17781212965905341</v>
      </c>
      <c r="AQ272" s="227">
        <v>0.23771380256697092</v>
      </c>
      <c r="AR272" s="227">
        <v>0</v>
      </c>
      <c r="AS272" s="227">
        <v>0</v>
      </c>
      <c r="AT272" s="227">
        <v>0</v>
      </c>
      <c r="AU272" s="227">
        <v>0</v>
      </c>
      <c r="AV272" s="227">
        <v>0</v>
      </c>
      <c r="AW272" s="227">
        <v>0</v>
      </c>
      <c r="AX272" s="227">
        <v>0</v>
      </c>
      <c r="AY272" s="227">
        <v>0</v>
      </c>
      <c r="AZ272" s="227">
        <v>0</v>
      </c>
      <c r="BA272" s="227">
        <v>0</v>
      </c>
      <c r="BB272" s="237" t="s">
        <v>705</v>
      </c>
      <c r="BC272" s="237" t="s">
        <v>1341</v>
      </c>
      <c r="BD272" s="237" t="s">
        <v>805</v>
      </c>
    </row>
    <row r="273" spans="1:56" ht="18" customHeight="1" x14ac:dyDescent="0.15">
      <c r="A273" s="199" t="s">
        <v>954</v>
      </c>
      <c r="B273" s="200">
        <v>1829573.0076292334</v>
      </c>
      <c r="C273" s="200">
        <v>2151603.2412834223</v>
      </c>
      <c r="D273" s="228">
        <v>4.9605422058982693</v>
      </c>
      <c r="E273" s="228">
        <v>3.4623698829297176</v>
      </c>
      <c r="F273" s="201">
        <v>0.66145770688957972</v>
      </c>
      <c r="G273" s="201">
        <v>0.63728167027933613</v>
      </c>
      <c r="H273" s="200">
        <v>3100015.4168983959</v>
      </c>
      <c r="I273" s="200">
        <v>3496219.7623529411</v>
      </c>
      <c r="J273" s="201">
        <v>0.51986519147907639</v>
      </c>
      <c r="K273" s="201">
        <v>0.519253197926419</v>
      </c>
      <c r="L273" s="201">
        <v>0.73039820325949167</v>
      </c>
      <c r="M273" s="201">
        <v>0.73502913185232122</v>
      </c>
      <c r="N273" s="201">
        <v>0.23847853278898343</v>
      </c>
      <c r="O273" s="201">
        <v>0.22699355069902219</v>
      </c>
      <c r="P273" s="201">
        <v>1.166546878992091</v>
      </c>
      <c r="Q273" s="201">
        <v>1.0842714341291084</v>
      </c>
      <c r="R273" s="201">
        <v>1.1654365779706692</v>
      </c>
      <c r="S273" s="201">
        <v>1.083639493033679</v>
      </c>
      <c r="T273" s="202">
        <v>493256.17012477719</v>
      </c>
      <c r="U273" s="202">
        <v>570112.17875222815</v>
      </c>
      <c r="V273" s="202">
        <v>-132544029</v>
      </c>
      <c r="W273" s="202">
        <v>-64508270</v>
      </c>
      <c r="X273" s="202"/>
      <c r="Y273" s="202"/>
      <c r="Z273" s="203">
        <v>70.21947705855014</v>
      </c>
      <c r="AA273" s="203">
        <v>24.747222798685712</v>
      </c>
      <c r="AB273" s="202">
        <v>0</v>
      </c>
      <c r="AC273" s="202">
        <v>0</v>
      </c>
      <c r="AD273" s="202">
        <v>358918.25254901964</v>
      </c>
      <c r="AE273" s="202">
        <v>586132.09846702311</v>
      </c>
      <c r="AF273" s="202">
        <v>82403.684777183618</v>
      </c>
      <c r="AG273" s="202">
        <v>85310.470160427809</v>
      </c>
      <c r="AH273" s="202">
        <v>66229.446773618532</v>
      </c>
      <c r="AI273" s="202">
        <v>74912.602638146171</v>
      </c>
      <c r="AJ273" s="202">
        <v>106290.368627451</v>
      </c>
      <c r="AK273" s="202">
        <v>349132.82467023173</v>
      </c>
      <c r="AL273" s="229">
        <v>2.6167816096379089E-2</v>
      </c>
      <c r="AM273" s="229">
        <v>4.9734594050897446E-2</v>
      </c>
      <c r="AN273" s="229">
        <v>0.3088243560589613</v>
      </c>
      <c r="AO273" s="229">
        <v>0.27335016831289111</v>
      </c>
      <c r="AP273" s="229">
        <v>0.19832936823463113</v>
      </c>
      <c r="AQ273" s="229">
        <v>0.22949873417626418</v>
      </c>
      <c r="AR273" s="229">
        <v>0</v>
      </c>
      <c r="AS273" s="229">
        <v>0</v>
      </c>
      <c r="AT273" s="229">
        <v>0</v>
      </c>
      <c r="AU273" s="229">
        <v>0</v>
      </c>
      <c r="AV273" s="229">
        <v>0</v>
      </c>
      <c r="AW273" s="229">
        <v>0</v>
      </c>
      <c r="AX273" s="229">
        <v>0</v>
      </c>
      <c r="AY273" s="229">
        <v>0</v>
      </c>
      <c r="AZ273" s="229">
        <v>0</v>
      </c>
      <c r="BA273" s="229">
        <v>0</v>
      </c>
      <c r="BB273" s="236" t="s">
        <v>705</v>
      </c>
      <c r="BC273" s="236" t="s">
        <v>1341</v>
      </c>
      <c r="BD273" s="236" t="s">
        <v>800</v>
      </c>
    </row>
    <row r="274" spans="1:56" ht="18" customHeight="1" x14ac:dyDescent="0.15">
      <c r="A274" s="194" t="s">
        <v>955</v>
      </c>
      <c r="B274" s="195">
        <v>1487931.7711857415</v>
      </c>
      <c r="C274" s="195">
        <v>1728660.6906510438</v>
      </c>
      <c r="D274" s="226">
        <v>2.630317772445482</v>
      </c>
      <c r="E274" s="226">
        <v>1.822457014696625</v>
      </c>
      <c r="F274" s="196">
        <v>0.56807653334508013</v>
      </c>
      <c r="G274" s="196">
        <v>0.58044887676138845</v>
      </c>
      <c r="H274" s="195">
        <v>1780941.7237395826</v>
      </c>
      <c r="I274" s="195">
        <v>2294604.7463487084</v>
      </c>
      <c r="J274" s="196">
        <v>2.3776538429436331</v>
      </c>
      <c r="K274" s="196">
        <v>1.8652001335273352</v>
      </c>
      <c r="L274" s="196">
        <v>0.50374880243663023</v>
      </c>
      <c r="M274" s="196">
        <v>0.47781737885810655</v>
      </c>
      <c r="N274" s="196">
        <v>0.50032824313274304</v>
      </c>
      <c r="O274" s="196">
        <v>0.51616711365571655</v>
      </c>
      <c r="P274" s="196">
        <v>0.94589343096174383</v>
      </c>
      <c r="Q274" s="196">
        <v>0.94856665832846898</v>
      </c>
      <c r="R274" s="196">
        <v>0.96272383655893756</v>
      </c>
      <c r="S274" s="196">
        <v>0.94575313973114417</v>
      </c>
      <c r="T274" s="197">
        <v>738387.92334351025</v>
      </c>
      <c r="U274" s="197">
        <v>902676.57050911791</v>
      </c>
      <c r="V274" s="197">
        <v>-125741017</v>
      </c>
      <c r="W274" s="197">
        <v>29938669</v>
      </c>
      <c r="X274" s="197"/>
      <c r="Y274" s="197"/>
      <c r="Z274" s="198">
        <v>13.793053598619631</v>
      </c>
      <c r="AA274" s="198">
        <v>11.770651641802958</v>
      </c>
      <c r="AB274" s="197">
        <v>0</v>
      </c>
      <c r="AC274" s="197">
        <v>0</v>
      </c>
      <c r="AD274" s="197">
        <v>430060.64997111977</v>
      </c>
      <c r="AE274" s="197">
        <v>675357.18557636777</v>
      </c>
      <c r="AF274" s="197">
        <v>109695.64609291196</v>
      </c>
      <c r="AG274" s="197">
        <v>190315.22345077977</v>
      </c>
      <c r="AH274" s="197">
        <v>31842.215611849162</v>
      </c>
      <c r="AI274" s="197">
        <v>46564.066424622491</v>
      </c>
      <c r="AJ274" s="197">
        <v>105144.50317682978</v>
      </c>
      <c r="AK274" s="197">
        <v>362849.67439557723</v>
      </c>
      <c r="AL274" s="227">
        <v>6.1887009948521463E-2</v>
      </c>
      <c r="AM274" s="227">
        <v>0.18694506638223027</v>
      </c>
      <c r="AN274" s="227">
        <v>0.17009642023937796</v>
      </c>
      <c r="AO274" s="227">
        <v>0.17838566559068389</v>
      </c>
      <c r="AP274" s="227">
        <v>0.16760794321442721</v>
      </c>
      <c r="AQ274" s="227">
        <v>0.23806171963988113</v>
      </c>
      <c r="AR274" s="227">
        <v>0</v>
      </c>
      <c r="AS274" s="227">
        <v>0</v>
      </c>
      <c r="AT274" s="227">
        <v>0</v>
      </c>
      <c r="AU274" s="227">
        <v>0</v>
      </c>
      <c r="AV274" s="227">
        <v>0</v>
      </c>
      <c r="AW274" s="227">
        <v>0</v>
      </c>
      <c r="AX274" s="227">
        <v>0</v>
      </c>
      <c r="AY274" s="227">
        <v>0</v>
      </c>
      <c r="AZ274" s="227">
        <v>0</v>
      </c>
      <c r="BA274" s="227">
        <v>0</v>
      </c>
      <c r="BB274" s="237" t="s">
        <v>705</v>
      </c>
      <c r="BC274" s="237" t="s">
        <v>1341</v>
      </c>
      <c r="BD274" s="237" t="s">
        <v>799</v>
      </c>
    </row>
    <row r="275" spans="1:56" ht="18" customHeight="1" x14ac:dyDescent="0.15">
      <c r="A275" s="199" t="s">
        <v>956</v>
      </c>
      <c r="B275" s="200">
        <v>698285.89779488987</v>
      </c>
      <c r="C275" s="200">
        <v>707223.98955781129</v>
      </c>
      <c r="D275" s="228">
        <v>2.0014645129951099</v>
      </c>
      <c r="E275" s="228">
        <v>1.444515606348564</v>
      </c>
      <c r="F275" s="201">
        <v>0.57523560474335866</v>
      </c>
      <c r="G275" s="201">
        <v>0.57523560474335866</v>
      </c>
      <c r="H275" s="200">
        <v>954434.95814374054</v>
      </c>
      <c r="I275" s="200">
        <v>954434.95814374054</v>
      </c>
      <c r="J275" s="201">
        <v>0.95722878605798667</v>
      </c>
      <c r="K275" s="201">
        <v>0.95722878605798667</v>
      </c>
      <c r="L275" s="201">
        <v>0.4792237486038094</v>
      </c>
      <c r="M275" s="201">
        <v>0.48580546244787709</v>
      </c>
      <c r="N275" s="201">
        <v>0.44288546907344939</v>
      </c>
      <c r="O275" s="201">
        <v>0.44288546907344939</v>
      </c>
      <c r="P275" s="201">
        <v>1.0682252585331524</v>
      </c>
      <c r="Q275" s="201">
        <v>1.0445971437558783</v>
      </c>
      <c r="R275" s="201">
        <v>1.0684270895827577</v>
      </c>
      <c r="S275" s="201">
        <v>1.0447343980005728</v>
      </c>
      <c r="T275" s="202">
        <v>363650.71225644619</v>
      </c>
      <c r="U275" s="202">
        <v>363650.71225644619</v>
      </c>
      <c r="V275" s="202">
        <v>-632209506</v>
      </c>
      <c r="W275" s="202">
        <v>-596242476</v>
      </c>
      <c r="X275" s="202"/>
      <c r="Y275" s="202"/>
      <c r="Z275" s="203" t="s">
        <v>713</v>
      </c>
      <c r="AA275" s="203" t="s">
        <v>713</v>
      </c>
      <c r="AB275" s="202">
        <v>0</v>
      </c>
      <c r="AC275" s="202">
        <v>0</v>
      </c>
      <c r="AD275" s="202">
        <v>317370.19641815429</v>
      </c>
      <c r="AE275" s="202">
        <v>456367.0981507409</v>
      </c>
      <c r="AF275" s="202">
        <v>47435.925796289819</v>
      </c>
      <c r="AG275" s="202">
        <v>48577.412845642284</v>
      </c>
      <c r="AH275" s="202">
        <v>36492.873614514057</v>
      </c>
      <c r="AI275" s="202">
        <v>36492.873614514057</v>
      </c>
      <c r="AJ275" s="202">
        <v>94937.13242328784</v>
      </c>
      <c r="AK275" s="202">
        <v>243512.50659199627</v>
      </c>
      <c r="AL275" s="229">
        <v>3.2327242935336953E-2</v>
      </c>
      <c r="AM275" s="229">
        <v>2.4501035676257207E-2</v>
      </c>
      <c r="AN275" s="229">
        <v>0.56794723518961254</v>
      </c>
      <c r="AO275" s="229">
        <v>0.56794723518961254</v>
      </c>
      <c r="AP275" s="229">
        <v>0.25163204920453491</v>
      </c>
      <c r="AQ275" s="229">
        <v>0.25786601792744035</v>
      </c>
      <c r="AR275" s="229">
        <v>0</v>
      </c>
      <c r="AS275" s="229">
        <v>0</v>
      </c>
      <c r="AT275" s="229">
        <v>0</v>
      </c>
      <c r="AU275" s="229">
        <v>0</v>
      </c>
      <c r="AV275" s="229">
        <v>0</v>
      </c>
      <c r="AW275" s="229">
        <v>0</v>
      </c>
      <c r="AX275" s="229">
        <v>0</v>
      </c>
      <c r="AY275" s="229">
        <v>0</v>
      </c>
      <c r="AZ275" s="229">
        <v>0</v>
      </c>
      <c r="BA275" s="229">
        <v>0</v>
      </c>
      <c r="BB275" s="236" t="s">
        <v>705</v>
      </c>
      <c r="BC275" s="236" t="s">
        <v>1341</v>
      </c>
      <c r="BD275" s="236" t="s">
        <v>806</v>
      </c>
    </row>
    <row r="276" spans="1:56" ht="18" customHeight="1" x14ac:dyDescent="0.15">
      <c r="A276" s="194" t="s">
        <v>957</v>
      </c>
      <c r="B276" s="195">
        <v>921792.69899527193</v>
      </c>
      <c r="C276" s="195">
        <v>1113825.6645685579</v>
      </c>
      <c r="D276" s="226">
        <v>3.3022881506159569</v>
      </c>
      <c r="E276" s="226">
        <v>2.2663068930921422</v>
      </c>
      <c r="F276" s="196">
        <v>0.64191569612980948</v>
      </c>
      <c r="G276" s="196">
        <v>0.6260702762400856</v>
      </c>
      <c r="H276" s="195">
        <v>1315371.8802895979</v>
      </c>
      <c r="I276" s="195">
        <v>1543805.3199763594</v>
      </c>
      <c r="J276" s="196">
        <v>0.41912646549222232</v>
      </c>
      <c r="K276" s="196">
        <v>0.44476361806702874</v>
      </c>
      <c r="L276" s="196">
        <v>0.71875170932237287</v>
      </c>
      <c r="M276" s="196">
        <v>0.68998146535084937</v>
      </c>
      <c r="N276" s="196">
        <v>0.31016473045417819</v>
      </c>
      <c r="O276" s="196">
        <v>0.30485404954493106</v>
      </c>
      <c r="P276" s="196">
        <v>1.0326490186449024</v>
      </c>
      <c r="Q276" s="196">
        <v>1.0017790110934119</v>
      </c>
      <c r="R276" s="196">
        <v>1.0353397282666421</v>
      </c>
      <c r="S276" s="196">
        <v>1.0034549479382653</v>
      </c>
      <c r="T276" s="197">
        <v>259252.62095153669</v>
      </c>
      <c r="U276" s="197">
        <v>345306.60038416076</v>
      </c>
      <c r="V276" s="197">
        <v>208631564</v>
      </c>
      <c r="W276" s="197">
        <v>540278491</v>
      </c>
      <c r="X276" s="197"/>
      <c r="Y276" s="197"/>
      <c r="Z276" s="198">
        <v>15.714440710782311</v>
      </c>
      <c r="AA276" s="198">
        <v>9.8959241234268536</v>
      </c>
      <c r="AB276" s="197">
        <v>0</v>
      </c>
      <c r="AC276" s="197">
        <v>0</v>
      </c>
      <c r="AD276" s="197">
        <v>250720.06651891256</v>
      </c>
      <c r="AE276" s="197">
        <v>433456.36749408988</v>
      </c>
      <c r="AF276" s="197">
        <v>46432.868321513</v>
      </c>
      <c r="AG276" s="197">
        <v>51968.863031914894</v>
      </c>
      <c r="AH276" s="197">
        <v>26084.460224586292</v>
      </c>
      <c r="AI276" s="197">
        <v>33190.807151300236</v>
      </c>
      <c r="AJ276" s="197">
        <v>51220.170567375884</v>
      </c>
      <c r="AK276" s="197">
        <v>258875.54184397167</v>
      </c>
      <c r="AL276" s="227">
        <v>3.5954704667437852E-2</v>
      </c>
      <c r="AM276" s="227">
        <v>6.9360358309231845E-2</v>
      </c>
      <c r="AN276" s="227">
        <v>0.22154154207813298</v>
      </c>
      <c r="AO276" s="227">
        <v>0.19373420337705613</v>
      </c>
      <c r="AP276" s="227">
        <v>0.18348545590181761</v>
      </c>
      <c r="AQ276" s="227">
        <v>0.21877024077252039</v>
      </c>
      <c r="AR276" s="227">
        <v>0</v>
      </c>
      <c r="AS276" s="227">
        <v>0</v>
      </c>
      <c r="AT276" s="227">
        <v>0</v>
      </c>
      <c r="AU276" s="227">
        <v>0</v>
      </c>
      <c r="AV276" s="227">
        <v>0</v>
      </c>
      <c r="AW276" s="227">
        <v>0</v>
      </c>
      <c r="AX276" s="227">
        <v>0</v>
      </c>
      <c r="AY276" s="227">
        <v>0</v>
      </c>
      <c r="AZ276" s="227">
        <v>0</v>
      </c>
      <c r="BA276" s="227">
        <v>0</v>
      </c>
      <c r="BB276" s="237" t="s">
        <v>705</v>
      </c>
      <c r="BC276" s="237" t="s">
        <v>1341</v>
      </c>
      <c r="BD276" s="237" t="s">
        <v>806</v>
      </c>
    </row>
    <row r="277" spans="1:56" ht="18" customHeight="1" x14ac:dyDescent="0.15">
      <c r="A277" s="199" t="s">
        <v>958</v>
      </c>
      <c r="B277" s="200">
        <v>2058664.3036593553</v>
      </c>
      <c r="C277" s="200">
        <v>2242135.9908112008</v>
      </c>
      <c r="D277" s="228">
        <v>7.1957869483026808</v>
      </c>
      <c r="E277" s="228">
        <v>4.8971507822168157</v>
      </c>
      <c r="F277" s="201">
        <v>0.62480646503538761</v>
      </c>
      <c r="G277" s="201">
        <v>0.59178019614401833</v>
      </c>
      <c r="H277" s="200">
        <v>620240.88094557181</v>
      </c>
      <c r="I277" s="200">
        <v>640071.776961272</v>
      </c>
      <c r="J277" s="201">
        <v>1.3328646527531847</v>
      </c>
      <c r="K277" s="201">
        <v>1.6273110221239213</v>
      </c>
      <c r="L277" s="201">
        <v>0.90302024341761378</v>
      </c>
      <c r="M277" s="201">
        <v>0.87626983661817515</v>
      </c>
      <c r="N277" s="201">
        <v>6.3188222632053689E-2</v>
      </c>
      <c r="O277" s="201">
        <v>9.3586437915500115E-2</v>
      </c>
      <c r="P277" s="201">
        <v>0.93835099608898953</v>
      </c>
      <c r="Q277" s="201">
        <v>0.95161451210112502</v>
      </c>
      <c r="R277" s="201">
        <v>0.93849333226212817</v>
      </c>
      <c r="S277" s="201">
        <v>0.95170105904756441</v>
      </c>
      <c r="T277" s="202">
        <v>199648.76305373188</v>
      </c>
      <c r="U277" s="202">
        <v>277419.85246733978</v>
      </c>
      <c r="V277" s="202">
        <v>3779530385</v>
      </c>
      <c r="W277" s="202">
        <v>2833956737</v>
      </c>
      <c r="X277" s="202"/>
      <c r="Y277" s="202"/>
      <c r="Z277" s="203">
        <v>3.9834641516712632</v>
      </c>
      <c r="AA277" s="203">
        <v>5.4663460846077756</v>
      </c>
      <c r="AB277" s="202">
        <v>0</v>
      </c>
      <c r="AC277" s="202">
        <v>0</v>
      </c>
      <c r="AD277" s="202">
        <v>240234.06654729936</v>
      </c>
      <c r="AE277" s="202">
        <v>388798.62762981205</v>
      </c>
      <c r="AF277" s="202">
        <v>66674.002855698142</v>
      </c>
      <c r="AG277" s="202">
        <v>71749.022609337175</v>
      </c>
      <c r="AH277" s="202">
        <v>16403.487381461589</v>
      </c>
      <c r="AI277" s="202">
        <v>20937.211085413972</v>
      </c>
      <c r="AJ277" s="202">
        <v>17121.890677326835</v>
      </c>
      <c r="AK277" s="202">
        <v>177422.56994388078</v>
      </c>
      <c r="AL277" s="229">
        <v>6.043138224793683E-2</v>
      </c>
      <c r="AM277" s="229">
        <v>6.6763966743670744E-2</v>
      </c>
      <c r="AN277" s="229">
        <v>7.0394932960369319E-2</v>
      </c>
      <c r="AO277" s="229">
        <v>0.17025663417639775</v>
      </c>
      <c r="AP277" s="229">
        <v>0.25629857916091642</v>
      </c>
      <c r="AQ277" s="229">
        <v>0.2765158090035304</v>
      </c>
      <c r="AR277" s="229">
        <v>0</v>
      </c>
      <c r="AS277" s="229">
        <v>0</v>
      </c>
      <c r="AT277" s="229">
        <v>0</v>
      </c>
      <c r="AU277" s="229">
        <v>0</v>
      </c>
      <c r="AV277" s="229">
        <v>0</v>
      </c>
      <c r="AW277" s="229">
        <v>0</v>
      </c>
      <c r="AX277" s="229">
        <v>0</v>
      </c>
      <c r="AY277" s="229">
        <v>0</v>
      </c>
      <c r="AZ277" s="229">
        <v>0</v>
      </c>
      <c r="BA277" s="229">
        <v>0</v>
      </c>
      <c r="BB277" s="236" t="s">
        <v>708</v>
      </c>
      <c r="BC277" s="236" t="s">
        <v>1341</v>
      </c>
      <c r="BD277" s="236" t="s">
        <v>790</v>
      </c>
    </row>
    <row r="278" spans="1:56" ht="18" customHeight="1" x14ac:dyDescent="0.15">
      <c r="A278" s="194" t="s">
        <v>959</v>
      </c>
      <c r="B278" s="195">
        <v>929592.87736094254</v>
      </c>
      <c r="C278" s="195">
        <v>999307.9167445855</v>
      </c>
      <c r="D278" s="226">
        <v>2.8339540468111224</v>
      </c>
      <c r="E278" s="226">
        <v>1.9677336783873722</v>
      </c>
      <c r="F278" s="196">
        <v>0.52773742419865732</v>
      </c>
      <c r="G278" s="196">
        <v>0.52898286871682032</v>
      </c>
      <c r="H278" s="195">
        <v>701573.45839923434</v>
      </c>
      <c r="I278" s="195">
        <v>799323.73393893486</v>
      </c>
      <c r="J278" s="196">
        <v>2.0652751230745721</v>
      </c>
      <c r="K278" s="196">
        <v>1.8698636033417826</v>
      </c>
      <c r="L278" s="196">
        <v>0.67561390759369344</v>
      </c>
      <c r="M278" s="196">
        <v>0.66872915681710388</v>
      </c>
      <c r="N278" s="196">
        <v>0.29553473731077812</v>
      </c>
      <c r="O278" s="196">
        <v>0.30277754029167414</v>
      </c>
      <c r="P278" s="196">
        <v>0.99085435380303766</v>
      </c>
      <c r="Q278" s="196">
        <v>0.98570987328530169</v>
      </c>
      <c r="R278" s="196">
        <v>1.0028829428908108</v>
      </c>
      <c r="S278" s="196">
        <v>0.99241513033993711</v>
      </c>
      <c r="T278" s="197">
        <v>301547.0010158511</v>
      </c>
      <c r="U278" s="197">
        <v>331041.57617932232</v>
      </c>
      <c r="V278" s="197">
        <v>-9540699710</v>
      </c>
      <c r="W278" s="197">
        <v>-7174775214</v>
      </c>
      <c r="X278" s="197"/>
      <c r="Y278" s="197"/>
      <c r="Z278" s="198">
        <v>28.476590442934445</v>
      </c>
      <c r="AA278" s="198">
        <v>19.007904321638311</v>
      </c>
      <c r="AB278" s="197">
        <v>0</v>
      </c>
      <c r="AC278" s="197">
        <v>0</v>
      </c>
      <c r="AD278" s="197">
        <v>253724.87057803673</v>
      </c>
      <c r="AE278" s="197">
        <v>405019.82350181777</v>
      </c>
      <c r="AF278" s="197">
        <v>58244.989484911202</v>
      </c>
      <c r="AG278" s="197">
        <v>72659.387717552192</v>
      </c>
      <c r="AH278" s="197">
        <v>19081.667144745308</v>
      </c>
      <c r="AI278" s="197">
        <v>21908.683263655352</v>
      </c>
      <c r="AJ278" s="197">
        <v>31131.184892820576</v>
      </c>
      <c r="AK278" s="197">
        <v>192117.39808684023</v>
      </c>
      <c r="AL278" s="227">
        <v>6.5714460855676088E-2</v>
      </c>
      <c r="AM278" s="227">
        <v>9.3501408945299194E-2</v>
      </c>
      <c r="AN278" s="227">
        <v>0.17148476314920763</v>
      </c>
      <c r="AO278" s="227">
        <v>0.16588227440007869</v>
      </c>
      <c r="AP278" s="227">
        <v>0.28416539863280244</v>
      </c>
      <c r="AQ278" s="227">
        <v>0.30933446985875801</v>
      </c>
      <c r="AR278" s="227">
        <v>0</v>
      </c>
      <c r="AS278" s="227">
        <v>0</v>
      </c>
      <c r="AT278" s="227">
        <v>0</v>
      </c>
      <c r="AU278" s="227">
        <v>0</v>
      </c>
      <c r="AV278" s="227">
        <v>0</v>
      </c>
      <c r="AW278" s="227">
        <v>0</v>
      </c>
      <c r="AX278" s="227">
        <v>0</v>
      </c>
      <c r="AY278" s="227">
        <v>0</v>
      </c>
      <c r="AZ278" s="227">
        <v>0</v>
      </c>
      <c r="BA278" s="227">
        <v>0</v>
      </c>
      <c r="BB278" s="237" t="s">
        <v>709</v>
      </c>
      <c r="BC278" s="237" t="s">
        <v>1341</v>
      </c>
      <c r="BD278" s="237" t="s">
        <v>773</v>
      </c>
    </row>
    <row r="279" spans="1:56" ht="18" customHeight="1" x14ac:dyDescent="0.15">
      <c r="A279" s="199" t="s">
        <v>960</v>
      </c>
      <c r="B279" s="200">
        <v>697493.65400304645</v>
      </c>
      <c r="C279" s="200">
        <v>1440210.0543374075</v>
      </c>
      <c r="D279" s="228">
        <v>2.3031408948166234</v>
      </c>
      <c r="E279" s="228">
        <v>2.6466797333607595</v>
      </c>
      <c r="F279" s="201">
        <v>0.71877179264203883</v>
      </c>
      <c r="G279" s="201">
        <v>0.55754873277086459</v>
      </c>
      <c r="H279" s="200">
        <v>947381.63163056795</v>
      </c>
      <c r="I279" s="200">
        <v>2021291.4590481853</v>
      </c>
      <c r="J279" s="201">
        <v>0.15169497725671133</v>
      </c>
      <c r="K279" s="201">
        <v>0.46759494919470895</v>
      </c>
      <c r="L279" s="201">
        <v>0.55404145036327135</v>
      </c>
      <c r="M279" s="201">
        <v>0.57911260675931542</v>
      </c>
      <c r="N279" s="201">
        <v>0.4351814189981239</v>
      </c>
      <c r="O279" s="201">
        <v>0.37134041635226367</v>
      </c>
      <c r="P279" s="201">
        <v>1.0192906394681513</v>
      </c>
      <c r="Q279" s="201">
        <v>1.0336513070172919</v>
      </c>
      <c r="R279" s="201">
        <v>1.0143877963351715</v>
      </c>
      <c r="S279" s="201">
        <v>1.0308220639433312</v>
      </c>
      <c r="T279" s="202">
        <v>311053.2583200208</v>
      </c>
      <c r="U279" s="202">
        <v>606166.25548909616</v>
      </c>
      <c r="V279" s="202">
        <v>1473866619</v>
      </c>
      <c r="W279" s="202">
        <v>1504988465</v>
      </c>
      <c r="X279" s="202"/>
      <c r="Y279" s="202"/>
      <c r="Z279" s="203">
        <v>13.970808877034338</v>
      </c>
      <c r="AA279" s="203">
        <v>15.716268646573525</v>
      </c>
      <c r="AB279" s="202">
        <v>0</v>
      </c>
      <c r="AC279" s="202">
        <v>0</v>
      </c>
      <c r="AD279" s="202">
        <v>266385.31918861688</v>
      </c>
      <c r="AE279" s="202">
        <v>462032.40627112985</v>
      </c>
      <c r="AF279" s="202">
        <v>52195.964446260725</v>
      </c>
      <c r="AG279" s="202">
        <v>57837.073173087636</v>
      </c>
      <c r="AH279" s="202">
        <v>21026.683077608945</v>
      </c>
      <c r="AI279" s="202">
        <v>44058.622045547418</v>
      </c>
      <c r="AJ279" s="202">
        <v>48115.192361704503</v>
      </c>
      <c r="AK279" s="202">
        <v>236938.25665564512</v>
      </c>
      <c r="AL279" s="229">
        <v>6.1277406584122895E-2</v>
      </c>
      <c r="AM279" s="229">
        <v>0.10920656241598305</v>
      </c>
      <c r="AN279" s="229">
        <v>0.11458961172892354</v>
      </c>
      <c r="AO279" s="229">
        <v>9.2265943280385065E-2</v>
      </c>
      <c r="AP279" s="229">
        <v>0.26103029034676134</v>
      </c>
      <c r="AQ279" s="229">
        <v>0.28481411866630391</v>
      </c>
      <c r="AR279" s="229">
        <v>0</v>
      </c>
      <c r="AS279" s="229">
        <v>0</v>
      </c>
      <c r="AT279" s="229">
        <v>0</v>
      </c>
      <c r="AU279" s="229">
        <v>0</v>
      </c>
      <c r="AV279" s="229">
        <v>0</v>
      </c>
      <c r="AW279" s="229">
        <v>0</v>
      </c>
      <c r="AX279" s="229">
        <v>0</v>
      </c>
      <c r="AY279" s="229">
        <v>0</v>
      </c>
      <c r="AZ279" s="229">
        <v>0</v>
      </c>
      <c r="BA279" s="229">
        <v>0</v>
      </c>
      <c r="BB279" s="236" t="s">
        <v>707</v>
      </c>
      <c r="BC279" s="236" t="s">
        <v>1341</v>
      </c>
      <c r="BD279" s="236" t="s">
        <v>786</v>
      </c>
    </row>
    <row r="280" spans="1:56" ht="18" customHeight="1" x14ac:dyDescent="0.15">
      <c r="A280" s="194" t="s">
        <v>961</v>
      </c>
      <c r="B280" s="195">
        <v>754595.52809357096</v>
      </c>
      <c r="C280" s="195">
        <v>957640.24121133448</v>
      </c>
      <c r="D280" s="226">
        <v>2.3004308475336823</v>
      </c>
      <c r="E280" s="226">
        <v>1.7342736837951509</v>
      </c>
      <c r="F280" s="196">
        <v>0.53779791908118235</v>
      </c>
      <c r="G280" s="196">
        <v>0.53457659531744595</v>
      </c>
      <c r="H280" s="195">
        <v>730122.45837431005</v>
      </c>
      <c r="I280" s="195">
        <v>948550.57221719576</v>
      </c>
      <c r="J280" s="196">
        <v>1.5760858992299747</v>
      </c>
      <c r="K280" s="196">
        <v>1.4621246790741784</v>
      </c>
      <c r="L280" s="196">
        <v>0.48955787271053175</v>
      </c>
      <c r="M280" s="196">
        <v>0.54687208774706508</v>
      </c>
      <c r="N280" s="196">
        <v>0.46379939693234212</v>
      </c>
      <c r="O280" s="196">
        <v>0.40508099236107603</v>
      </c>
      <c r="P280" s="196">
        <v>0.97029981031816148</v>
      </c>
      <c r="Q280" s="196">
        <v>0.96611213873356649</v>
      </c>
      <c r="R280" s="196">
        <v>0.97352881866362828</v>
      </c>
      <c r="S280" s="196">
        <v>0.96813250758885172</v>
      </c>
      <c r="T280" s="197">
        <v>385177.34660320211</v>
      </c>
      <c r="U280" s="197">
        <v>433933.52318948903</v>
      </c>
      <c r="V280" s="197">
        <v>-622896705</v>
      </c>
      <c r="W280" s="197">
        <v>445551962</v>
      </c>
      <c r="X280" s="197"/>
      <c r="Y280" s="197"/>
      <c r="Z280" s="198">
        <v>14.434479860314726</v>
      </c>
      <c r="AA280" s="198">
        <v>9.1202119266903221</v>
      </c>
      <c r="AB280" s="197">
        <v>0</v>
      </c>
      <c r="AC280" s="197">
        <v>0</v>
      </c>
      <c r="AD280" s="197">
        <v>261785.79596265557</v>
      </c>
      <c r="AE280" s="197">
        <v>453314.61451818049</v>
      </c>
      <c r="AF280" s="197">
        <v>56143.683778503335</v>
      </c>
      <c r="AG280" s="197">
        <v>59500.436024022136</v>
      </c>
      <c r="AH280" s="197">
        <v>17018.761207925207</v>
      </c>
      <c r="AI280" s="197">
        <v>23064.178684289891</v>
      </c>
      <c r="AJ280" s="197">
        <v>24679.028847540747</v>
      </c>
      <c r="AK280" s="197">
        <v>232581.39816162491</v>
      </c>
      <c r="AL280" s="227">
        <v>5.6722666380024003E-2</v>
      </c>
      <c r="AM280" s="227">
        <v>7.5863423733768462E-2</v>
      </c>
      <c r="AN280" s="227">
        <v>0.11970477071207028</v>
      </c>
      <c r="AO280" s="227">
        <v>9.5213139550051104E-2</v>
      </c>
      <c r="AP280" s="227">
        <v>0.2506212914119238</v>
      </c>
      <c r="AQ280" s="227">
        <v>0.25952247401244499</v>
      </c>
      <c r="AR280" s="227">
        <v>0</v>
      </c>
      <c r="AS280" s="227">
        <v>0</v>
      </c>
      <c r="AT280" s="227">
        <v>0</v>
      </c>
      <c r="AU280" s="227">
        <v>0</v>
      </c>
      <c r="AV280" s="227">
        <v>0</v>
      </c>
      <c r="AW280" s="227">
        <v>0</v>
      </c>
      <c r="AX280" s="227">
        <v>0</v>
      </c>
      <c r="AY280" s="227">
        <v>0</v>
      </c>
      <c r="AZ280" s="227">
        <v>0</v>
      </c>
      <c r="BA280" s="227">
        <v>0</v>
      </c>
      <c r="BB280" s="237" t="s">
        <v>707</v>
      </c>
      <c r="BC280" s="237" t="s">
        <v>1341</v>
      </c>
      <c r="BD280" s="237" t="s">
        <v>790</v>
      </c>
    </row>
    <row r="281" spans="1:56" ht="18" customHeight="1" x14ac:dyDescent="0.15">
      <c r="A281" s="199" t="s">
        <v>962</v>
      </c>
      <c r="B281" s="200">
        <v>1767583.3892107031</v>
      </c>
      <c r="C281" s="200">
        <v>2111045.1214343435</v>
      </c>
      <c r="D281" s="228">
        <v>3.8719813294770593</v>
      </c>
      <c r="E281" s="228">
        <v>3.3031221922342282</v>
      </c>
      <c r="F281" s="201">
        <v>0.57621675631080382</v>
      </c>
      <c r="G281" s="201">
        <v>0.59887755553939404</v>
      </c>
      <c r="H281" s="200">
        <v>2118621.2840970024</v>
      </c>
      <c r="I281" s="200">
        <v>2962635.6997334016</v>
      </c>
      <c r="J281" s="201">
        <v>0.68479627307281621</v>
      </c>
      <c r="K281" s="201">
        <v>0.54378972363539468</v>
      </c>
      <c r="L281" s="201">
        <v>0.75217002050558912</v>
      </c>
      <c r="M281" s="201">
        <v>0.71390800664630583</v>
      </c>
      <c r="N281" s="201">
        <v>0.23444559189771322</v>
      </c>
      <c r="O281" s="201">
        <v>0.26630891764721554</v>
      </c>
      <c r="P281" s="201">
        <v>1.0390254471891402</v>
      </c>
      <c r="Q281" s="201">
        <v>1.0369997960705801</v>
      </c>
      <c r="R281" s="201">
        <v>1.0472595536452842</v>
      </c>
      <c r="S281" s="201">
        <v>1.0428898972856473</v>
      </c>
      <c r="T281" s="202">
        <v>438060.15510274988</v>
      </c>
      <c r="U281" s="202">
        <v>603953.10685074283</v>
      </c>
      <c r="V281" s="202">
        <v>-1620478363</v>
      </c>
      <c r="W281" s="202">
        <v>-29066001</v>
      </c>
      <c r="X281" s="202"/>
      <c r="Y281" s="202"/>
      <c r="Z281" s="203">
        <v>16.462862978548713</v>
      </c>
      <c r="AA281" s="203">
        <v>14.02947986933251</v>
      </c>
      <c r="AB281" s="202">
        <v>0</v>
      </c>
      <c r="AC281" s="202">
        <v>0</v>
      </c>
      <c r="AD281" s="202">
        <v>382672.34412313369</v>
      </c>
      <c r="AE281" s="202">
        <v>539065.38078227313</v>
      </c>
      <c r="AF281" s="202">
        <v>95693.639971603145</v>
      </c>
      <c r="AG281" s="202">
        <v>99249.255745455375</v>
      </c>
      <c r="AH281" s="202">
        <v>50420.325589650252</v>
      </c>
      <c r="AI281" s="202">
        <v>68516.904794991278</v>
      </c>
      <c r="AJ281" s="202">
        <v>78547.463276665483</v>
      </c>
      <c r="AK281" s="202">
        <v>244479.88096730589</v>
      </c>
      <c r="AL281" s="229">
        <v>9.0415764380137639E-2</v>
      </c>
      <c r="AM281" s="229">
        <v>0.10740917826358769</v>
      </c>
      <c r="AN281" s="229">
        <v>0.24890743954962644</v>
      </c>
      <c r="AO281" s="229">
        <v>0.23066206689325777</v>
      </c>
      <c r="AP281" s="229">
        <v>0.18583445394192266</v>
      </c>
      <c r="AQ281" s="229">
        <v>0.21969631692699593</v>
      </c>
      <c r="AR281" s="229">
        <v>0</v>
      </c>
      <c r="AS281" s="229">
        <v>0</v>
      </c>
      <c r="AT281" s="229">
        <v>0</v>
      </c>
      <c r="AU281" s="229">
        <v>0</v>
      </c>
      <c r="AV281" s="229">
        <v>0</v>
      </c>
      <c r="AW281" s="229">
        <v>0</v>
      </c>
      <c r="AX281" s="229">
        <v>0</v>
      </c>
      <c r="AY281" s="229">
        <v>0</v>
      </c>
      <c r="AZ281" s="229">
        <v>0</v>
      </c>
      <c r="BA281" s="229">
        <v>0</v>
      </c>
      <c r="BB281" s="236" t="s">
        <v>707</v>
      </c>
      <c r="BC281" s="236" t="s">
        <v>1341</v>
      </c>
      <c r="BD281" s="236" t="s">
        <v>784</v>
      </c>
    </row>
    <row r="282" spans="1:56" ht="18" customHeight="1" x14ac:dyDescent="0.15">
      <c r="A282" s="194" t="s">
        <v>963</v>
      </c>
      <c r="B282" s="195">
        <v>2087089.8726736882</v>
      </c>
      <c r="C282" s="195">
        <v>2332694.5277960626</v>
      </c>
      <c r="D282" s="226">
        <v>4.2528572582581647</v>
      </c>
      <c r="E282" s="226">
        <v>3.1995811837093879</v>
      </c>
      <c r="F282" s="196">
        <v>0.6015196171096604</v>
      </c>
      <c r="G282" s="196">
        <v>0.58199796073059262</v>
      </c>
      <c r="H282" s="195">
        <v>2006213.3914337864</v>
      </c>
      <c r="I282" s="195">
        <v>2379338.7777362214</v>
      </c>
      <c r="J282" s="196">
        <v>0.70288575787937635</v>
      </c>
      <c r="K282" s="196">
        <v>0.72055339906857319</v>
      </c>
      <c r="L282" s="196">
        <v>0.61112541006710186</v>
      </c>
      <c r="M282" s="196">
        <v>0.60551253279041684</v>
      </c>
      <c r="N282" s="196">
        <v>0.62518226648941755</v>
      </c>
      <c r="O282" s="196">
        <v>0.58403028257865919</v>
      </c>
      <c r="P282" s="196">
        <v>0.99759361765681287</v>
      </c>
      <c r="Q282" s="196">
        <v>0.98969144725580327</v>
      </c>
      <c r="R282" s="196">
        <v>0.95346324782703651</v>
      </c>
      <c r="S282" s="196">
        <v>0.96057092597479443</v>
      </c>
      <c r="T282" s="197">
        <v>811616.21838908503</v>
      </c>
      <c r="U282" s="197">
        <v>920218.7560439232</v>
      </c>
      <c r="V282" s="197">
        <v>1001968429</v>
      </c>
      <c r="W282" s="197">
        <v>1937730176</v>
      </c>
      <c r="X282" s="197"/>
      <c r="Y282" s="197"/>
      <c r="Z282" s="198">
        <v>15.178661117716953</v>
      </c>
      <c r="AA282" s="198">
        <v>12.605392049269341</v>
      </c>
      <c r="AB282" s="197">
        <v>0</v>
      </c>
      <c r="AC282" s="197">
        <v>0</v>
      </c>
      <c r="AD282" s="197">
        <v>387787.70763269707</v>
      </c>
      <c r="AE282" s="197">
        <v>594221.00035904499</v>
      </c>
      <c r="AF282" s="197">
        <v>77742.674884806416</v>
      </c>
      <c r="AG282" s="197">
        <v>81022.677757165948</v>
      </c>
      <c r="AH282" s="197">
        <v>45542.653716115128</v>
      </c>
      <c r="AI282" s="197">
        <v>53246.198013284658</v>
      </c>
      <c r="AJ282" s="197">
        <v>42461.565032014842</v>
      </c>
      <c r="AK282" s="197">
        <v>265265.26270121482</v>
      </c>
      <c r="AL282" s="227">
        <v>5.9518823211525976E-2</v>
      </c>
      <c r="AM282" s="227">
        <v>7.5205567093419176E-2</v>
      </c>
      <c r="AN282" s="227">
        <v>0</v>
      </c>
      <c r="AO282" s="227">
        <v>1.7124310246905538E-2</v>
      </c>
      <c r="AP282" s="227">
        <v>0.18456700135809695</v>
      </c>
      <c r="AQ282" s="227">
        <v>0.24214270495728302</v>
      </c>
      <c r="AR282" s="227">
        <v>0</v>
      </c>
      <c r="AS282" s="227">
        <v>0</v>
      </c>
      <c r="AT282" s="227">
        <v>0</v>
      </c>
      <c r="AU282" s="227">
        <v>0</v>
      </c>
      <c r="AV282" s="227">
        <v>0</v>
      </c>
      <c r="AW282" s="227">
        <v>0</v>
      </c>
      <c r="AX282" s="227">
        <v>0</v>
      </c>
      <c r="AY282" s="227">
        <v>0</v>
      </c>
      <c r="AZ282" s="227">
        <v>0</v>
      </c>
      <c r="BA282" s="227">
        <v>0</v>
      </c>
      <c r="BB282" s="237" t="s">
        <v>706</v>
      </c>
      <c r="BC282" s="237" t="s">
        <v>1341</v>
      </c>
      <c r="BD282" s="237" t="s">
        <v>780</v>
      </c>
    </row>
    <row r="283" spans="1:56" ht="18" customHeight="1" x14ac:dyDescent="0.15">
      <c r="A283" s="199" t="s">
        <v>964</v>
      </c>
      <c r="B283" s="200">
        <v>845329.5650407233</v>
      </c>
      <c r="C283" s="200">
        <v>944948.56597041502</v>
      </c>
      <c r="D283" s="228">
        <v>2.5933935093809328</v>
      </c>
      <c r="E283" s="228">
        <v>1.8441455599610654</v>
      </c>
      <c r="F283" s="201">
        <v>0.64700329682813562</v>
      </c>
      <c r="G283" s="201">
        <v>0.62563972689894609</v>
      </c>
      <c r="H283" s="200">
        <v>1231095.7228513893</v>
      </c>
      <c r="I283" s="200">
        <v>1422085.1777398083</v>
      </c>
      <c r="J283" s="201">
        <v>0.83272203505663611</v>
      </c>
      <c r="K283" s="201">
        <v>0.81653750473959186</v>
      </c>
      <c r="L283" s="201">
        <v>0.69694448864463521</v>
      </c>
      <c r="M283" s="201">
        <v>0.63892958385800214</v>
      </c>
      <c r="N283" s="201">
        <v>0.24585502701077047</v>
      </c>
      <c r="O283" s="201">
        <v>0.27246443326073161</v>
      </c>
      <c r="P283" s="201">
        <v>0.97106589312971137</v>
      </c>
      <c r="Q283" s="201">
        <v>0.98045587219824559</v>
      </c>
      <c r="R283" s="201">
        <v>0.98883504643971032</v>
      </c>
      <c r="S283" s="201">
        <v>0.99157299261264442</v>
      </c>
      <c r="T283" s="202">
        <v>256181.78359722457</v>
      </c>
      <c r="U283" s="202">
        <v>341192.9719477219</v>
      </c>
      <c r="V283" s="202">
        <v>3359736928</v>
      </c>
      <c r="W283" s="202">
        <v>4243040100</v>
      </c>
      <c r="X283" s="202"/>
      <c r="Y283" s="202"/>
      <c r="Z283" s="203">
        <v>6.8119258390616046</v>
      </c>
      <c r="AA283" s="203">
        <v>7.203531936097856</v>
      </c>
      <c r="AB283" s="202">
        <v>0</v>
      </c>
      <c r="AC283" s="202">
        <v>0</v>
      </c>
      <c r="AD283" s="202">
        <v>266969.1725313816</v>
      </c>
      <c r="AE283" s="202">
        <v>447331.32655866933</v>
      </c>
      <c r="AF283" s="202">
        <v>65709.103095262879</v>
      </c>
      <c r="AG283" s="202">
        <v>69028.973239957355</v>
      </c>
      <c r="AH283" s="202">
        <v>25745.680322484535</v>
      </c>
      <c r="AI283" s="202">
        <v>29818.237494929774</v>
      </c>
      <c r="AJ283" s="202">
        <v>24874.693140742391</v>
      </c>
      <c r="AK283" s="202">
        <v>216186.62502198594</v>
      </c>
      <c r="AL283" s="229">
        <v>9.9882577261404301E-2</v>
      </c>
      <c r="AM283" s="229">
        <v>7.0795267507970411E-2</v>
      </c>
      <c r="AN283" s="229">
        <v>0.1551883644029389</v>
      </c>
      <c r="AO283" s="229">
        <v>0.13935802800046593</v>
      </c>
      <c r="AP283" s="229">
        <v>0.26637737740967693</v>
      </c>
      <c r="AQ283" s="229">
        <v>0.27960514302916162</v>
      </c>
      <c r="AR283" s="229">
        <v>0</v>
      </c>
      <c r="AS283" s="229">
        <v>0</v>
      </c>
      <c r="AT283" s="229">
        <v>0</v>
      </c>
      <c r="AU283" s="229">
        <v>0</v>
      </c>
      <c r="AV283" s="229">
        <v>0</v>
      </c>
      <c r="AW283" s="229">
        <v>0</v>
      </c>
      <c r="AX283" s="229">
        <v>0</v>
      </c>
      <c r="AY283" s="229">
        <v>0</v>
      </c>
      <c r="AZ283" s="229">
        <v>0</v>
      </c>
      <c r="BA283" s="229">
        <v>0</v>
      </c>
      <c r="BB283" s="236" t="s">
        <v>708</v>
      </c>
      <c r="BC283" s="236" t="s">
        <v>1341</v>
      </c>
      <c r="BD283" s="236" t="s">
        <v>788</v>
      </c>
    </row>
    <row r="284" spans="1:56" ht="18" customHeight="1" x14ac:dyDescent="0.15">
      <c r="A284" s="194" t="s">
        <v>965</v>
      </c>
      <c r="B284" s="195">
        <v>2234058.3696261547</v>
      </c>
      <c r="C284" s="195">
        <v>2670285.6431205925</v>
      </c>
      <c r="D284" s="226">
        <v>4.6603123969333398</v>
      </c>
      <c r="E284" s="226">
        <v>3.3657831584191706</v>
      </c>
      <c r="F284" s="196">
        <v>0.53581413360566754</v>
      </c>
      <c r="G284" s="196">
        <v>0.5351681917051756</v>
      </c>
      <c r="H284" s="195">
        <v>3674278.5168923903</v>
      </c>
      <c r="I284" s="195">
        <v>4331031.2716945503</v>
      </c>
      <c r="J284" s="196">
        <v>0.51014586892268254</v>
      </c>
      <c r="K284" s="196">
        <v>0.53880150613183042</v>
      </c>
      <c r="L284" s="196">
        <v>0.64439509087376323</v>
      </c>
      <c r="M284" s="196">
        <v>0.6066817078543788</v>
      </c>
      <c r="N284" s="196">
        <v>0.29592697884828473</v>
      </c>
      <c r="O284" s="196">
        <v>0.29392095454619616</v>
      </c>
      <c r="P284" s="196">
        <v>1.0152094185641125</v>
      </c>
      <c r="Q284" s="196">
        <v>0.98872590961429896</v>
      </c>
      <c r="R284" s="196">
        <v>1.0110317008081848</v>
      </c>
      <c r="S284" s="196">
        <v>0.98623971708518654</v>
      </c>
      <c r="T284" s="197">
        <v>794442.1235136172</v>
      </c>
      <c r="U284" s="197">
        <v>1050272.1886931635</v>
      </c>
      <c r="V284" s="197">
        <v>377726607</v>
      </c>
      <c r="W284" s="197">
        <v>1139435656</v>
      </c>
      <c r="X284" s="197"/>
      <c r="Y284" s="197"/>
      <c r="Z284" s="198">
        <v>20.886272993450355</v>
      </c>
      <c r="AA284" s="198">
        <v>13.936562167544329</v>
      </c>
      <c r="AB284" s="197">
        <v>0</v>
      </c>
      <c r="AC284" s="197">
        <v>0</v>
      </c>
      <c r="AD284" s="197">
        <v>386270.2559381547</v>
      </c>
      <c r="AE284" s="197">
        <v>632143.80030096485</v>
      </c>
      <c r="AF284" s="197">
        <v>87050.154436281024</v>
      </c>
      <c r="AG284" s="197">
        <v>110261.30078781978</v>
      </c>
      <c r="AH284" s="197">
        <v>75763.99430527279</v>
      </c>
      <c r="AI284" s="197">
        <v>76839.728128411676</v>
      </c>
      <c r="AJ284" s="197">
        <v>69561.171254905435</v>
      </c>
      <c r="AK284" s="197">
        <v>339120.15540999087</v>
      </c>
      <c r="AL284" s="227">
        <v>8.1783029131767729E-2</v>
      </c>
      <c r="AM284" s="227">
        <v>0.12586806951152921</v>
      </c>
      <c r="AN284" s="227">
        <v>0.21999098868198927</v>
      </c>
      <c r="AO284" s="227">
        <v>0.2072992320059539</v>
      </c>
      <c r="AP284" s="227">
        <v>0.22028001740289796</v>
      </c>
      <c r="AQ284" s="227">
        <v>0.26773684440754242</v>
      </c>
      <c r="AR284" s="227">
        <v>0</v>
      </c>
      <c r="AS284" s="227">
        <v>0</v>
      </c>
      <c r="AT284" s="227">
        <v>0</v>
      </c>
      <c r="AU284" s="227">
        <v>0</v>
      </c>
      <c r="AV284" s="227">
        <v>0</v>
      </c>
      <c r="AW284" s="227">
        <v>0</v>
      </c>
      <c r="AX284" s="227">
        <v>0</v>
      </c>
      <c r="AY284" s="227">
        <v>0</v>
      </c>
      <c r="AZ284" s="227">
        <v>0</v>
      </c>
      <c r="BA284" s="227">
        <v>0</v>
      </c>
      <c r="BB284" s="237" t="s">
        <v>705</v>
      </c>
      <c r="BC284" s="237" t="s">
        <v>1341</v>
      </c>
      <c r="BD284" s="237" t="s">
        <v>776</v>
      </c>
    </row>
    <row r="285" spans="1:56" ht="18" customHeight="1" x14ac:dyDescent="0.15">
      <c r="A285" s="199" t="s">
        <v>966</v>
      </c>
      <c r="B285" s="200">
        <v>717967.25648506952</v>
      </c>
      <c r="C285" s="200">
        <v>940850.89554593118</v>
      </c>
      <c r="D285" s="228">
        <v>2.2979245789891531</v>
      </c>
      <c r="E285" s="228">
        <v>1.8867757962312843</v>
      </c>
      <c r="F285" s="201">
        <v>0.66648009643974826</v>
      </c>
      <c r="G285" s="201">
        <v>0.59398567256336054</v>
      </c>
      <c r="H285" s="200">
        <v>840632.25335764769</v>
      </c>
      <c r="I285" s="200">
        <v>1179025.862338728</v>
      </c>
      <c r="J285" s="201">
        <v>1.9519228735378442</v>
      </c>
      <c r="K285" s="201">
        <v>1.6039030279765658</v>
      </c>
      <c r="L285" s="201">
        <v>0.3819511202807464</v>
      </c>
      <c r="M285" s="201">
        <v>0.44574307075517144</v>
      </c>
      <c r="N285" s="201">
        <v>0.53690430391811583</v>
      </c>
      <c r="O285" s="201">
        <v>0.50032110446193367</v>
      </c>
      <c r="P285" s="201">
        <v>1.0397478657352233</v>
      </c>
      <c r="Q285" s="201">
        <v>1.0115837637432556</v>
      </c>
      <c r="R285" s="201">
        <v>1.042058911382068</v>
      </c>
      <c r="S285" s="201">
        <v>1.0129272181463573</v>
      </c>
      <c r="T285" s="202">
        <v>443738.85854570323</v>
      </c>
      <c r="U285" s="202">
        <v>521473.12824253476</v>
      </c>
      <c r="V285" s="202">
        <v>-2804021359</v>
      </c>
      <c r="W285" s="202">
        <v>-2143884865</v>
      </c>
      <c r="X285" s="202"/>
      <c r="Y285" s="202"/>
      <c r="Z285" s="203">
        <v>388.7254052238705</v>
      </c>
      <c r="AA285" s="203">
        <v>32.529123207764506</v>
      </c>
      <c r="AB285" s="202">
        <v>0</v>
      </c>
      <c r="AC285" s="202">
        <v>0</v>
      </c>
      <c r="AD285" s="202">
        <v>248467.74481878275</v>
      </c>
      <c r="AE285" s="202">
        <v>415843.02683382726</v>
      </c>
      <c r="AF285" s="202">
        <v>57538.006081604748</v>
      </c>
      <c r="AG285" s="202">
        <v>59133.783223159342</v>
      </c>
      <c r="AH285" s="202">
        <v>17489.472924549809</v>
      </c>
      <c r="AI285" s="202">
        <v>24399.000437656712</v>
      </c>
      <c r="AJ285" s="202">
        <v>44235.963173011172</v>
      </c>
      <c r="AK285" s="202">
        <v>104828.93302028721</v>
      </c>
      <c r="AL285" s="229">
        <v>6.5458327155212728E-2</v>
      </c>
      <c r="AM285" s="229">
        <v>6.1160110048378888E-2</v>
      </c>
      <c r="AN285" s="229">
        <v>0.11620721202142648</v>
      </c>
      <c r="AO285" s="229">
        <v>0.10137300364925084</v>
      </c>
      <c r="AP285" s="229">
        <v>0.26679689982197152</v>
      </c>
      <c r="AQ285" s="229">
        <v>0.27397936155391556</v>
      </c>
      <c r="AR285" s="229">
        <v>0</v>
      </c>
      <c r="AS285" s="229">
        <v>0</v>
      </c>
      <c r="AT285" s="229">
        <v>0</v>
      </c>
      <c r="AU285" s="229">
        <v>0</v>
      </c>
      <c r="AV285" s="229">
        <v>0</v>
      </c>
      <c r="AW285" s="229">
        <v>0</v>
      </c>
      <c r="AX285" s="229">
        <v>0</v>
      </c>
      <c r="AY285" s="229">
        <v>0</v>
      </c>
      <c r="AZ285" s="229">
        <v>0</v>
      </c>
      <c r="BA285" s="229">
        <v>0</v>
      </c>
      <c r="BB285" s="236" t="s">
        <v>707</v>
      </c>
      <c r="BC285" s="236" t="s">
        <v>1341</v>
      </c>
      <c r="BD285" s="236" t="s">
        <v>786</v>
      </c>
    </row>
    <row r="286" spans="1:56" ht="18" customHeight="1" x14ac:dyDescent="0.15">
      <c r="A286" s="194" t="s">
        <v>967</v>
      </c>
      <c r="B286" s="195">
        <v>2312274.8216075045</v>
      </c>
      <c r="C286" s="195">
        <v>2338190.6251732227</v>
      </c>
      <c r="D286" s="226">
        <v>5.8267694470062601</v>
      </c>
      <c r="E286" s="226">
        <v>3.3985016078785146</v>
      </c>
      <c r="F286" s="196">
        <v>0.56300644038225434</v>
      </c>
      <c r="G286" s="196">
        <v>0.56527559601656951</v>
      </c>
      <c r="H286" s="195">
        <v>3780924.4257808337</v>
      </c>
      <c r="I286" s="195">
        <v>3911727.3312280141</v>
      </c>
      <c r="J286" s="196">
        <v>0.42467896291423318</v>
      </c>
      <c r="K286" s="196">
        <v>0.41955794110030742</v>
      </c>
      <c r="L286" s="196">
        <v>0.76325832127540028</v>
      </c>
      <c r="M286" s="196">
        <v>0.75068193082843659</v>
      </c>
      <c r="N286" s="196">
        <v>0.22982869325677227</v>
      </c>
      <c r="O286" s="196">
        <v>0.23578544233581378</v>
      </c>
      <c r="P286" s="196">
        <v>1.1063938920794392</v>
      </c>
      <c r="Q286" s="196">
        <v>1.0741760714782687</v>
      </c>
      <c r="R286" s="196">
        <v>1.1064616571904877</v>
      </c>
      <c r="S286" s="196">
        <v>1.0739801072348569</v>
      </c>
      <c r="T286" s="197">
        <v>547411.82293998508</v>
      </c>
      <c r="U286" s="197">
        <v>582953.1720232385</v>
      </c>
      <c r="V286" s="197">
        <v>629854130</v>
      </c>
      <c r="W286" s="197">
        <v>893596537</v>
      </c>
      <c r="X286" s="197"/>
      <c r="Y286" s="197"/>
      <c r="Z286" s="198">
        <v>12.328061790452768</v>
      </c>
      <c r="AA286" s="198">
        <v>13.24624094141639</v>
      </c>
      <c r="AB286" s="197">
        <v>0</v>
      </c>
      <c r="AC286" s="197">
        <v>0</v>
      </c>
      <c r="AD286" s="197">
        <v>382558.16885193478</v>
      </c>
      <c r="AE286" s="197">
        <v>619921.71143801301</v>
      </c>
      <c r="AF286" s="197">
        <v>66461.965035710484</v>
      </c>
      <c r="AG286" s="197">
        <v>117117.46460931672</v>
      </c>
      <c r="AH286" s="197">
        <v>81531.594659417984</v>
      </c>
      <c r="AI286" s="197">
        <v>86398.633434601856</v>
      </c>
      <c r="AJ286" s="197">
        <v>92964.350069288994</v>
      </c>
      <c r="AK286" s="197">
        <v>325967.44294318306</v>
      </c>
      <c r="AL286" s="227">
        <v>3.1526970460255016E-2</v>
      </c>
      <c r="AM286" s="227">
        <v>9.7214133236177766E-2</v>
      </c>
      <c r="AN286" s="227">
        <v>0.15780718014893091</v>
      </c>
      <c r="AO286" s="227">
        <v>0.15073518054898052</v>
      </c>
      <c r="AP286" s="227">
        <v>0.22283985706290857</v>
      </c>
      <c r="AQ286" s="227">
        <v>0.26898815517409047</v>
      </c>
      <c r="AR286" s="227">
        <v>0</v>
      </c>
      <c r="AS286" s="227">
        <v>0</v>
      </c>
      <c r="AT286" s="227">
        <v>0</v>
      </c>
      <c r="AU286" s="227">
        <v>0</v>
      </c>
      <c r="AV286" s="227">
        <v>0</v>
      </c>
      <c r="AW286" s="227">
        <v>0</v>
      </c>
      <c r="AX286" s="227">
        <v>0</v>
      </c>
      <c r="AY286" s="227">
        <v>0</v>
      </c>
      <c r="AZ286" s="227">
        <v>0</v>
      </c>
      <c r="BA286" s="227">
        <v>0</v>
      </c>
      <c r="BB286" s="237" t="s">
        <v>705</v>
      </c>
      <c r="BC286" s="237" t="s">
        <v>1341</v>
      </c>
      <c r="BD286" s="237" t="s">
        <v>780</v>
      </c>
    </row>
    <row r="287" spans="1:56" ht="18" customHeight="1" x14ac:dyDescent="0.15">
      <c r="A287" s="199" t="s">
        <v>968</v>
      </c>
      <c r="B287" s="200">
        <v>1897531.7257241586</v>
      </c>
      <c r="C287" s="200">
        <v>2272614.9824258294</v>
      </c>
      <c r="D287" s="228">
        <v>4.3142259015430486</v>
      </c>
      <c r="E287" s="228">
        <v>3.0610493499525893</v>
      </c>
      <c r="F287" s="201">
        <v>0.59744874216747934</v>
      </c>
      <c r="G287" s="201">
        <v>0.60062616047949569</v>
      </c>
      <c r="H287" s="200">
        <v>3374019.3904111437</v>
      </c>
      <c r="I287" s="200">
        <v>4030194.3685176689</v>
      </c>
      <c r="J287" s="201">
        <v>0.13892912996001519</v>
      </c>
      <c r="K287" s="201">
        <v>0.13773008017534918</v>
      </c>
      <c r="L287" s="201">
        <v>0.65393877802142708</v>
      </c>
      <c r="M287" s="201">
        <v>0.6567510068903879</v>
      </c>
      <c r="N287" s="201">
        <v>0.34807279466963026</v>
      </c>
      <c r="O287" s="201">
        <v>0.31164299105824422</v>
      </c>
      <c r="P287" s="201">
        <v>1.0516502172009468</v>
      </c>
      <c r="Q287" s="201">
        <v>1.018819931488208</v>
      </c>
      <c r="R287" s="201">
        <v>1.0535498895434254</v>
      </c>
      <c r="S287" s="201">
        <v>1.0199254111881706</v>
      </c>
      <c r="T287" s="202">
        <v>656662.14774721279</v>
      </c>
      <c r="U287" s="202">
        <v>780072.80444348464</v>
      </c>
      <c r="V287" s="202">
        <v>773172265</v>
      </c>
      <c r="W287" s="202">
        <v>1203045346</v>
      </c>
      <c r="X287" s="202"/>
      <c r="Y287" s="202"/>
      <c r="Z287" s="203">
        <v>10.425282362735318</v>
      </c>
      <c r="AA287" s="203">
        <v>8.6482649041497908</v>
      </c>
      <c r="AB287" s="202">
        <v>0</v>
      </c>
      <c r="AC287" s="202">
        <v>0</v>
      </c>
      <c r="AD287" s="202">
        <v>404804.81777933752</v>
      </c>
      <c r="AE287" s="202">
        <v>678974.17927813623</v>
      </c>
      <c r="AF287" s="202">
        <v>82711.607024269091</v>
      </c>
      <c r="AG287" s="202">
        <v>86339.541181869732</v>
      </c>
      <c r="AH287" s="202">
        <v>72679.815403720015</v>
      </c>
      <c r="AI287" s="202">
        <v>88773.609237912693</v>
      </c>
      <c r="AJ287" s="202">
        <v>93482.830953216529</v>
      </c>
      <c r="AK287" s="202">
        <v>379570.26204681053</v>
      </c>
      <c r="AL287" s="229">
        <v>5.3430891820513464E-2</v>
      </c>
      <c r="AM287" s="229">
        <v>6.340660668028239E-2</v>
      </c>
      <c r="AN287" s="229">
        <v>0.32719052184232073</v>
      </c>
      <c r="AO287" s="229">
        <v>0.28043977025594014</v>
      </c>
      <c r="AP287" s="229">
        <v>0.19929914194637288</v>
      </c>
      <c r="AQ287" s="229">
        <v>0.25195519753488477</v>
      </c>
      <c r="AR287" s="229">
        <v>0</v>
      </c>
      <c r="AS287" s="229">
        <v>0</v>
      </c>
      <c r="AT287" s="229">
        <v>0</v>
      </c>
      <c r="AU287" s="229">
        <v>0</v>
      </c>
      <c r="AV287" s="229">
        <v>0</v>
      </c>
      <c r="AW287" s="229">
        <v>0</v>
      </c>
      <c r="AX287" s="229">
        <v>0</v>
      </c>
      <c r="AY287" s="229">
        <v>0</v>
      </c>
      <c r="AZ287" s="229">
        <v>0</v>
      </c>
      <c r="BA287" s="229">
        <v>0</v>
      </c>
      <c r="BB287" s="236" t="s">
        <v>705</v>
      </c>
      <c r="BC287" s="236" t="s">
        <v>1341</v>
      </c>
      <c r="BD287" s="236" t="s">
        <v>776</v>
      </c>
    </row>
    <row r="288" spans="1:56" ht="18" customHeight="1" x14ac:dyDescent="0.15">
      <c r="A288" s="194" t="s">
        <v>969</v>
      </c>
      <c r="B288" s="195">
        <v>924721.8912042646</v>
      </c>
      <c r="C288" s="195">
        <v>1469009.7732008724</v>
      </c>
      <c r="D288" s="226">
        <v>2.9210708266372309</v>
      </c>
      <c r="E288" s="226">
        <v>2.676765781541655</v>
      </c>
      <c r="F288" s="196">
        <v>0.59848011863374539</v>
      </c>
      <c r="G288" s="196">
        <v>0.49602789423004778</v>
      </c>
      <c r="H288" s="195">
        <v>883755.45636055246</v>
      </c>
      <c r="I288" s="195">
        <v>1434061.6361037074</v>
      </c>
      <c r="J288" s="196">
        <v>1.1761766502947462</v>
      </c>
      <c r="K288" s="196">
        <v>0.89491575494666287</v>
      </c>
      <c r="L288" s="196">
        <v>0.66222363150621277</v>
      </c>
      <c r="M288" s="196">
        <v>0.64907488905491373</v>
      </c>
      <c r="N288" s="196">
        <v>0.35812603825208439</v>
      </c>
      <c r="O288" s="196">
        <v>0.27607672265385247</v>
      </c>
      <c r="P288" s="196">
        <v>1.0118313194235968</v>
      </c>
      <c r="Q288" s="196">
        <v>0.97733586396696326</v>
      </c>
      <c r="R288" s="196">
        <v>0.89024261253966963</v>
      </c>
      <c r="S288" s="196">
        <v>0.90122347782106871</v>
      </c>
      <c r="T288" s="197">
        <v>312349.20227768359</v>
      </c>
      <c r="U288" s="197">
        <v>515512.41763993225</v>
      </c>
      <c r="V288" s="197">
        <v>344354016</v>
      </c>
      <c r="W288" s="197">
        <v>857986385</v>
      </c>
      <c r="X288" s="197"/>
      <c r="Y288" s="197"/>
      <c r="Z288" s="198">
        <v>52.210385490425594</v>
      </c>
      <c r="AA288" s="198">
        <v>10.376463843115772</v>
      </c>
      <c r="AB288" s="197">
        <v>0</v>
      </c>
      <c r="AC288" s="197">
        <v>0</v>
      </c>
      <c r="AD288" s="197">
        <v>260315.00145384061</v>
      </c>
      <c r="AE288" s="197">
        <v>438588.31475648173</v>
      </c>
      <c r="AF288" s="197">
        <v>81571.798206929976</v>
      </c>
      <c r="AG288" s="197">
        <v>84010.69420886843</v>
      </c>
      <c r="AH288" s="197">
        <v>20744.955318633394</v>
      </c>
      <c r="AI288" s="197">
        <v>40016.985752362489</v>
      </c>
      <c r="AJ288" s="197">
        <v>50256.312963411685</v>
      </c>
      <c r="AK288" s="197">
        <v>248946.74174945484</v>
      </c>
      <c r="AL288" s="227">
        <v>3.7167257977936373E-2</v>
      </c>
      <c r="AM288" s="227">
        <v>9.8353656480805532E-2</v>
      </c>
      <c r="AN288" s="227">
        <v>0.81405836202354676</v>
      </c>
      <c r="AO288" s="227">
        <v>0.6588869645036769</v>
      </c>
      <c r="AP288" s="227">
        <v>0.19410959287841223</v>
      </c>
      <c r="AQ288" s="227">
        <v>0.223900907298903</v>
      </c>
      <c r="AR288" s="227">
        <v>0</v>
      </c>
      <c r="AS288" s="227">
        <v>0</v>
      </c>
      <c r="AT288" s="227">
        <v>0</v>
      </c>
      <c r="AU288" s="227">
        <v>0</v>
      </c>
      <c r="AV288" s="227">
        <v>0</v>
      </c>
      <c r="AW288" s="227">
        <v>0</v>
      </c>
      <c r="AX288" s="227">
        <v>0</v>
      </c>
      <c r="AY288" s="227">
        <v>0</v>
      </c>
      <c r="AZ288" s="227">
        <v>0</v>
      </c>
      <c r="BA288" s="227">
        <v>0</v>
      </c>
      <c r="BB288" s="237" t="s">
        <v>705</v>
      </c>
      <c r="BC288" s="237" t="s">
        <v>1341</v>
      </c>
      <c r="BD288" s="237" t="s">
        <v>806</v>
      </c>
    </row>
    <row r="289" spans="1:56" ht="18" customHeight="1" x14ac:dyDescent="0.15">
      <c r="A289" s="199" t="s">
        <v>970</v>
      </c>
      <c r="B289" s="200">
        <v>1125538.8596141699</v>
      </c>
      <c r="C289" s="200">
        <v>1176007.4845716509</v>
      </c>
      <c r="D289" s="228">
        <v>2.7699924002604219</v>
      </c>
      <c r="E289" s="228">
        <v>1.9496135123828655</v>
      </c>
      <c r="F289" s="201">
        <v>0.56311981654427712</v>
      </c>
      <c r="G289" s="201">
        <v>0.56311981654427712</v>
      </c>
      <c r="H289" s="200">
        <v>1273229.3984644541</v>
      </c>
      <c r="I289" s="200">
        <v>1273229.3984644541</v>
      </c>
      <c r="J289" s="201">
        <v>1.501014787429765</v>
      </c>
      <c r="K289" s="201">
        <v>1.5014418332621164</v>
      </c>
      <c r="L289" s="201">
        <v>0.58058567795410498</v>
      </c>
      <c r="M289" s="201">
        <v>0.59855667442456784</v>
      </c>
      <c r="N289" s="201">
        <v>0.39690711694988079</v>
      </c>
      <c r="O289" s="201">
        <v>0.39690257900044551</v>
      </c>
      <c r="P289" s="201">
        <v>0.95830420735461164</v>
      </c>
      <c r="Q289" s="201">
        <v>0.9532327738377665</v>
      </c>
      <c r="R289" s="201">
        <v>0.98637648850124426</v>
      </c>
      <c r="S289" s="201">
        <v>0.97083622571910777</v>
      </c>
      <c r="T289" s="202">
        <v>472067.11774138687</v>
      </c>
      <c r="U289" s="202">
        <v>472100.35550804227</v>
      </c>
      <c r="V289" s="202">
        <v>-117566441</v>
      </c>
      <c r="W289" s="202">
        <v>7030368</v>
      </c>
      <c r="X289" s="202"/>
      <c r="Y289" s="202"/>
      <c r="Z289" s="203">
        <v>7.7963569717715817</v>
      </c>
      <c r="AA289" s="203">
        <v>6.2739205279542318</v>
      </c>
      <c r="AB289" s="202">
        <v>0</v>
      </c>
      <c r="AC289" s="202">
        <v>0</v>
      </c>
      <c r="AD289" s="202">
        <v>312322.59220564656</v>
      </c>
      <c r="AE289" s="202">
        <v>495426.05019680259</v>
      </c>
      <c r="AF289" s="202">
        <v>102926.59750230818</v>
      </c>
      <c r="AG289" s="202">
        <v>104223.50279411051</v>
      </c>
      <c r="AH289" s="202">
        <v>25807.402497691823</v>
      </c>
      <c r="AI289" s="202">
        <v>25807.402497691823</v>
      </c>
      <c r="AJ289" s="202">
        <v>47141.53690655523</v>
      </c>
      <c r="AK289" s="202">
        <v>256439.18970795473</v>
      </c>
      <c r="AL289" s="229">
        <v>5.2521268418411142E-2</v>
      </c>
      <c r="AM289" s="229">
        <v>3.7106540901054051E-2</v>
      </c>
      <c r="AN289" s="229">
        <v>0</v>
      </c>
      <c r="AO289" s="229">
        <v>0</v>
      </c>
      <c r="AP289" s="229">
        <v>0.22464399080048175</v>
      </c>
      <c r="AQ289" s="229">
        <v>0.24127468942222791</v>
      </c>
      <c r="AR289" s="229">
        <v>0</v>
      </c>
      <c r="AS289" s="229">
        <v>0</v>
      </c>
      <c r="AT289" s="229">
        <v>0</v>
      </c>
      <c r="AU289" s="229">
        <v>0</v>
      </c>
      <c r="AV289" s="229">
        <v>0</v>
      </c>
      <c r="AW289" s="229">
        <v>0</v>
      </c>
      <c r="AX289" s="229">
        <v>0</v>
      </c>
      <c r="AY289" s="229">
        <v>0</v>
      </c>
      <c r="AZ289" s="229">
        <v>0</v>
      </c>
      <c r="BA289" s="229">
        <v>0</v>
      </c>
      <c r="BB289" s="236" t="s">
        <v>705</v>
      </c>
      <c r="BC289" s="236" t="s">
        <v>1341</v>
      </c>
      <c r="BD289" s="236" t="s">
        <v>806</v>
      </c>
    </row>
    <row r="290" spans="1:56" ht="18" customHeight="1" x14ac:dyDescent="0.15">
      <c r="A290" s="194" t="s">
        <v>971</v>
      </c>
      <c r="B290" s="195">
        <v>1601950.2623891148</v>
      </c>
      <c r="C290" s="195">
        <v>2024516.1664109917</v>
      </c>
      <c r="D290" s="226">
        <v>3.9548444130855351</v>
      </c>
      <c r="E290" s="226">
        <v>2.6656944149310848</v>
      </c>
      <c r="F290" s="196">
        <v>0.61182291102589037</v>
      </c>
      <c r="G290" s="196">
        <v>0.57786807496393344</v>
      </c>
      <c r="H290" s="195">
        <v>2366661.1652104314</v>
      </c>
      <c r="I290" s="195">
        <v>3445879.8088441272</v>
      </c>
      <c r="J290" s="196">
        <v>0.42959020537073767</v>
      </c>
      <c r="K290" s="196">
        <v>0.32563345437601354</v>
      </c>
      <c r="L290" s="196">
        <v>0.78005435632818343</v>
      </c>
      <c r="M290" s="196">
        <v>0.63975998144837454</v>
      </c>
      <c r="N290" s="196">
        <v>0.24264547690499477</v>
      </c>
      <c r="O290" s="196">
        <v>0.31452622795580576</v>
      </c>
      <c r="P290" s="196">
        <v>1.0110234846466397</v>
      </c>
      <c r="Q290" s="196">
        <v>1.0329441525705401</v>
      </c>
      <c r="R290" s="196">
        <v>1.0057240242244356</v>
      </c>
      <c r="S290" s="196">
        <v>1.0297092938638608</v>
      </c>
      <c r="T290" s="197">
        <v>352341.98159140936</v>
      </c>
      <c r="U290" s="197">
        <v>729311.74134596146</v>
      </c>
      <c r="V290" s="197">
        <v>236308318</v>
      </c>
      <c r="W290" s="197">
        <v>520772401</v>
      </c>
      <c r="X290" s="197"/>
      <c r="Y290" s="197"/>
      <c r="Z290" s="198">
        <v>5.7241647763407233</v>
      </c>
      <c r="AA290" s="198">
        <v>8.4078123103022282</v>
      </c>
      <c r="AB290" s="197">
        <v>0</v>
      </c>
      <c r="AC290" s="197">
        <v>0</v>
      </c>
      <c r="AD290" s="197">
        <v>361513.17588207836</v>
      </c>
      <c r="AE290" s="197">
        <v>600825.0088041086</v>
      </c>
      <c r="AF290" s="197">
        <v>85821.772560528247</v>
      </c>
      <c r="AG290" s="197">
        <v>175728.02074301342</v>
      </c>
      <c r="AH290" s="197">
        <v>51820.705329153607</v>
      </c>
      <c r="AI290" s="197">
        <v>85878.118455279138</v>
      </c>
      <c r="AJ290" s="197">
        <v>80516.762489161614</v>
      </c>
      <c r="AK290" s="197">
        <v>317489.48842793307</v>
      </c>
      <c r="AL290" s="227">
        <v>6.9803076500167469E-2</v>
      </c>
      <c r="AM290" s="227">
        <v>0.20542036173417447</v>
      </c>
      <c r="AN290" s="227">
        <v>0</v>
      </c>
      <c r="AO290" s="227">
        <v>4.1261596249642411E-4</v>
      </c>
      <c r="AP290" s="227">
        <v>0.16441338145860743</v>
      </c>
      <c r="AQ290" s="227">
        <v>0.22299832548120171</v>
      </c>
      <c r="AR290" s="227">
        <v>0</v>
      </c>
      <c r="AS290" s="227">
        <v>0</v>
      </c>
      <c r="AT290" s="227">
        <v>0</v>
      </c>
      <c r="AU290" s="227">
        <v>0</v>
      </c>
      <c r="AV290" s="227">
        <v>0</v>
      </c>
      <c r="AW290" s="227">
        <v>0</v>
      </c>
      <c r="AX290" s="227">
        <v>0</v>
      </c>
      <c r="AY290" s="227">
        <v>0</v>
      </c>
      <c r="AZ290" s="227">
        <v>0</v>
      </c>
      <c r="BA290" s="227">
        <v>0</v>
      </c>
      <c r="BB290" s="237" t="s">
        <v>705</v>
      </c>
      <c r="BC290" s="237" t="s">
        <v>1341</v>
      </c>
      <c r="BD290" s="237" t="s">
        <v>801</v>
      </c>
    </row>
    <row r="291" spans="1:56" ht="18" customHeight="1" x14ac:dyDescent="0.15">
      <c r="A291" s="199" t="s">
        <v>972</v>
      </c>
      <c r="B291" s="200">
        <v>1631083.6360693357</v>
      </c>
      <c r="C291" s="200">
        <v>1809743.5311642012</v>
      </c>
      <c r="D291" s="228">
        <v>4.1191416596164254</v>
      </c>
      <c r="E291" s="228">
        <v>2.7285095395257777</v>
      </c>
      <c r="F291" s="201">
        <v>0.5970636119637156</v>
      </c>
      <c r="G291" s="201">
        <v>0.58481514004552571</v>
      </c>
      <c r="H291" s="200">
        <v>2684752.6214399869</v>
      </c>
      <c r="I291" s="200">
        <v>3039608.8184239641</v>
      </c>
      <c r="J291" s="201">
        <v>0.34704751958675001</v>
      </c>
      <c r="K291" s="201">
        <v>0.40231988663201701</v>
      </c>
      <c r="L291" s="201">
        <v>0.626955820589846</v>
      </c>
      <c r="M291" s="201">
        <v>0.61126389194280961</v>
      </c>
      <c r="N291" s="201">
        <v>0.38670670553620262</v>
      </c>
      <c r="O291" s="201">
        <v>0.37005563087251109</v>
      </c>
      <c r="P291" s="201">
        <v>1.0600286944164685</v>
      </c>
      <c r="Q291" s="201">
        <v>1.0401034991929992</v>
      </c>
      <c r="R291" s="201">
        <v>1.2027034568577173</v>
      </c>
      <c r="S291" s="201">
        <v>1.0425637029353689</v>
      </c>
      <c r="T291" s="202">
        <v>608466.25656681554</v>
      </c>
      <c r="U291" s="202">
        <v>703512.6568864485</v>
      </c>
      <c r="V291" s="202">
        <v>411945415</v>
      </c>
      <c r="W291" s="202">
        <v>546521691</v>
      </c>
      <c r="X291" s="202"/>
      <c r="Y291" s="202"/>
      <c r="Z291" s="203">
        <v>13.178453195141703</v>
      </c>
      <c r="AA291" s="203">
        <v>13.033964639032785</v>
      </c>
      <c r="AB291" s="202">
        <v>0</v>
      </c>
      <c r="AC291" s="202">
        <v>0</v>
      </c>
      <c r="AD291" s="202">
        <v>352396.74195795599</v>
      </c>
      <c r="AE291" s="202">
        <v>574875.91562512808</v>
      </c>
      <c r="AF291" s="202">
        <v>64795.944555997216</v>
      </c>
      <c r="AG291" s="202">
        <v>108097.66270540509</v>
      </c>
      <c r="AH291" s="202">
        <v>61965.215793140189</v>
      </c>
      <c r="AI291" s="202">
        <v>70586.122075154693</v>
      </c>
      <c r="AJ291" s="202">
        <v>81422.840224562562</v>
      </c>
      <c r="AK291" s="202">
        <v>313342.20001639146</v>
      </c>
      <c r="AL291" s="229">
        <v>7.8777074163014146E-2</v>
      </c>
      <c r="AM291" s="229">
        <v>0.11543468780182725</v>
      </c>
      <c r="AN291" s="229">
        <v>0.34340253423883221</v>
      </c>
      <c r="AO291" s="229">
        <v>0.3268564868039423</v>
      </c>
      <c r="AP291" s="229">
        <v>0.19600274315709115</v>
      </c>
      <c r="AQ291" s="229">
        <v>0.25234766348813914</v>
      </c>
      <c r="AR291" s="229">
        <v>0</v>
      </c>
      <c r="AS291" s="229">
        <v>0</v>
      </c>
      <c r="AT291" s="229">
        <v>0</v>
      </c>
      <c r="AU291" s="229">
        <v>0</v>
      </c>
      <c r="AV291" s="229">
        <v>0</v>
      </c>
      <c r="AW291" s="229">
        <v>0</v>
      </c>
      <c r="AX291" s="229">
        <v>0</v>
      </c>
      <c r="AY291" s="229">
        <v>0</v>
      </c>
      <c r="AZ291" s="229">
        <v>0</v>
      </c>
      <c r="BA291" s="229">
        <v>0</v>
      </c>
      <c r="BB291" s="236" t="s">
        <v>705</v>
      </c>
      <c r="BC291" s="236" t="s">
        <v>1341</v>
      </c>
      <c r="BD291" s="236" t="s">
        <v>805</v>
      </c>
    </row>
    <row r="292" spans="1:56" ht="18" customHeight="1" x14ac:dyDescent="0.15">
      <c r="A292" s="194" t="s">
        <v>973</v>
      </c>
      <c r="B292" s="195">
        <v>1075018.449628673</v>
      </c>
      <c r="C292" s="195">
        <v>1206256.8582499195</v>
      </c>
      <c r="D292" s="226">
        <v>2.9877045483068643</v>
      </c>
      <c r="E292" s="226">
        <v>2.1128652819839147</v>
      </c>
      <c r="F292" s="196">
        <v>0.63734446064246442</v>
      </c>
      <c r="G292" s="196">
        <v>0.63841275638972339</v>
      </c>
      <c r="H292" s="195">
        <v>1682152.6698417822</v>
      </c>
      <c r="I292" s="195">
        <v>1951621.8314497899</v>
      </c>
      <c r="J292" s="196">
        <v>0.27086106496802276</v>
      </c>
      <c r="K292" s="196">
        <v>0.23258294492136508</v>
      </c>
      <c r="L292" s="196">
        <v>0.60944547039520314</v>
      </c>
      <c r="M292" s="196">
        <v>0.62813641438264567</v>
      </c>
      <c r="N292" s="196">
        <v>0.35011718297082373</v>
      </c>
      <c r="O292" s="196">
        <v>0.34358360549324052</v>
      </c>
      <c r="P292" s="196">
        <v>1.0337375364559749</v>
      </c>
      <c r="Q292" s="196">
        <v>1.0289085686482693</v>
      </c>
      <c r="R292" s="196">
        <v>1.0333618979768968</v>
      </c>
      <c r="S292" s="196">
        <v>1.0286810363074701</v>
      </c>
      <c r="T292" s="197">
        <v>419853.3249112044</v>
      </c>
      <c r="U292" s="197">
        <v>448563.00048433972</v>
      </c>
      <c r="V292" s="197">
        <v>221038213</v>
      </c>
      <c r="W292" s="197">
        <v>254332024</v>
      </c>
      <c r="X292" s="197"/>
      <c r="Y292" s="197"/>
      <c r="Z292" s="198">
        <v>9.8958364052389243</v>
      </c>
      <c r="AA292" s="198">
        <v>9.2544521919993219</v>
      </c>
      <c r="AB292" s="197">
        <v>0</v>
      </c>
      <c r="AC292" s="197">
        <v>0</v>
      </c>
      <c r="AD292" s="197">
        <v>330553.19841782376</v>
      </c>
      <c r="AE292" s="197">
        <v>543168.78027123027</v>
      </c>
      <c r="AF292" s="197">
        <v>76831.201404585081</v>
      </c>
      <c r="AG292" s="197">
        <v>82603.926299644823</v>
      </c>
      <c r="AH292" s="197">
        <v>37512.548111075237</v>
      </c>
      <c r="AI292" s="197">
        <v>43686.301824346141</v>
      </c>
      <c r="AJ292" s="197">
        <v>89960.357846302883</v>
      </c>
      <c r="AK292" s="197">
        <v>308657.72804326768</v>
      </c>
      <c r="AL292" s="227">
        <v>3.6558421996337256E-2</v>
      </c>
      <c r="AM292" s="227">
        <v>2.8648213972117122E-2</v>
      </c>
      <c r="AN292" s="227">
        <v>0.27848089751085026</v>
      </c>
      <c r="AO292" s="227">
        <v>0.27848089751085026</v>
      </c>
      <c r="AP292" s="227">
        <v>0.22614975298105378</v>
      </c>
      <c r="AQ292" s="227">
        <v>0.26442149469840981</v>
      </c>
      <c r="AR292" s="227">
        <v>0</v>
      </c>
      <c r="AS292" s="227">
        <v>0</v>
      </c>
      <c r="AT292" s="227">
        <v>0</v>
      </c>
      <c r="AU292" s="227">
        <v>0</v>
      </c>
      <c r="AV292" s="227">
        <v>0</v>
      </c>
      <c r="AW292" s="227">
        <v>0</v>
      </c>
      <c r="AX292" s="227">
        <v>0</v>
      </c>
      <c r="AY292" s="227">
        <v>0</v>
      </c>
      <c r="AZ292" s="227">
        <v>0</v>
      </c>
      <c r="BA292" s="227">
        <v>0</v>
      </c>
      <c r="BB292" s="237" t="s">
        <v>705</v>
      </c>
      <c r="BC292" s="237" t="s">
        <v>1341</v>
      </c>
      <c r="BD292" s="237" t="s">
        <v>800</v>
      </c>
    </row>
    <row r="293" spans="1:56" ht="18" customHeight="1" x14ac:dyDescent="0.15">
      <c r="A293" s="199" t="s">
        <v>974</v>
      </c>
      <c r="B293" s="200">
        <v>1956566.542920538</v>
      </c>
      <c r="C293" s="200">
        <v>2034528.5427818608</v>
      </c>
      <c r="D293" s="228">
        <v>3.8088020628203076</v>
      </c>
      <c r="E293" s="228">
        <v>2.6453822820363233</v>
      </c>
      <c r="F293" s="201">
        <v>0.52904031699571152</v>
      </c>
      <c r="G293" s="201">
        <v>0.52661710800532535</v>
      </c>
      <c r="H293" s="200">
        <v>3008215.3606989323</v>
      </c>
      <c r="I293" s="200">
        <v>3048283.8689502152</v>
      </c>
      <c r="J293" s="201">
        <v>0.93728321432286033</v>
      </c>
      <c r="K293" s="201">
        <v>0.94667631162981625</v>
      </c>
      <c r="L293" s="201">
        <v>0.7146802592434347</v>
      </c>
      <c r="M293" s="201">
        <v>0.70329704260064019</v>
      </c>
      <c r="N293" s="201">
        <v>0.24561145592915423</v>
      </c>
      <c r="O293" s="201">
        <v>0.26847851434055769</v>
      </c>
      <c r="P293" s="201">
        <v>0.98953028124814779</v>
      </c>
      <c r="Q293" s="201">
        <v>0.9870977788149089</v>
      </c>
      <c r="R293" s="201">
        <v>0.98154984925220812</v>
      </c>
      <c r="S293" s="201">
        <v>0.98203363392221177</v>
      </c>
      <c r="T293" s="202">
        <v>558247.05879905703</v>
      </c>
      <c r="U293" s="202">
        <v>603650.6355567883</v>
      </c>
      <c r="V293" s="202">
        <v>-1178571</v>
      </c>
      <c r="W293" s="202">
        <v>10781067</v>
      </c>
      <c r="X293" s="202"/>
      <c r="Y293" s="202"/>
      <c r="Z293" s="203">
        <v>5.3707287035686466</v>
      </c>
      <c r="AA293" s="203">
        <v>5.5127794059848325</v>
      </c>
      <c r="AB293" s="202">
        <v>0</v>
      </c>
      <c r="AC293" s="202">
        <v>0</v>
      </c>
      <c r="AD293" s="202">
        <v>425536.16155872971</v>
      </c>
      <c r="AE293" s="202">
        <v>668941.03189571493</v>
      </c>
      <c r="AF293" s="202">
        <v>104174.32131465817</v>
      </c>
      <c r="AG293" s="202">
        <v>110354.79156843711</v>
      </c>
      <c r="AH293" s="202">
        <v>72077.913881569824</v>
      </c>
      <c r="AI293" s="202">
        <v>73844.226320898626</v>
      </c>
      <c r="AJ293" s="202">
        <v>85506.309111080307</v>
      </c>
      <c r="AK293" s="202">
        <v>349019.79586742481</v>
      </c>
      <c r="AL293" s="229">
        <v>5.939251515238126E-2</v>
      </c>
      <c r="AM293" s="229">
        <v>4.3799139820519917E-2</v>
      </c>
      <c r="AN293" s="229">
        <v>7.6130010421475464E-2</v>
      </c>
      <c r="AO293" s="229">
        <v>7.3571715448277189E-2</v>
      </c>
      <c r="AP293" s="229">
        <v>0.22982703441267099</v>
      </c>
      <c r="AQ293" s="229">
        <v>0.26158598650984294</v>
      </c>
      <c r="AR293" s="229">
        <v>0</v>
      </c>
      <c r="AS293" s="229">
        <v>0</v>
      </c>
      <c r="AT293" s="229">
        <v>0</v>
      </c>
      <c r="AU293" s="229">
        <v>0</v>
      </c>
      <c r="AV293" s="229">
        <v>0</v>
      </c>
      <c r="AW293" s="229">
        <v>0</v>
      </c>
      <c r="AX293" s="229">
        <v>0</v>
      </c>
      <c r="AY293" s="229">
        <v>0</v>
      </c>
      <c r="AZ293" s="229">
        <v>0</v>
      </c>
      <c r="BA293" s="229">
        <v>0</v>
      </c>
      <c r="BB293" s="236" t="s">
        <v>704</v>
      </c>
      <c r="BC293" s="236" t="s">
        <v>1341</v>
      </c>
      <c r="BD293" s="236" t="s">
        <v>797</v>
      </c>
    </row>
    <row r="294" spans="1:56" ht="18" customHeight="1" x14ac:dyDescent="0.15">
      <c r="A294" s="194" t="s">
        <v>975</v>
      </c>
      <c r="B294" s="195">
        <v>1377005.1703622092</v>
      </c>
      <c r="C294" s="195">
        <v>2052618.1691915712</v>
      </c>
      <c r="D294" s="226">
        <v>3.8330532842796292</v>
      </c>
      <c r="E294" s="226">
        <v>3.4206172820603409</v>
      </c>
      <c r="F294" s="196">
        <v>0.5168238735924745</v>
      </c>
      <c r="G294" s="196">
        <v>0.44949520310359337</v>
      </c>
      <c r="H294" s="195">
        <v>1734526.6416471561</v>
      </c>
      <c r="I294" s="195">
        <v>2657858.9843685445</v>
      </c>
      <c r="J294" s="196">
        <v>0.52030030899204982</v>
      </c>
      <c r="K294" s="196">
        <v>0.64756154016763023</v>
      </c>
      <c r="L294" s="196">
        <v>0.68935824908859022</v>
      </c>
      <c r="M294" s="196">
        <v>0.65160851291044986</v>
      </c>
      <c r="N294" s="196">
        <v>0.30051353014005971</v>
      </c>
      <c r="O294" s="196">
        <v>0.35626681142185046</v>
      </c>
      <c r="P294" s="196">
        <v>1.030409669808672</v>
      </c>
      <c r="Q294" s="196">
        <v>1.0182968105449757</v>
      </c>
      <c r="R294" s="196">
        <v>1.0319739829366597</v>
      </c>
      <c r="S294" s="196">
        <v>1.0192184454471116</v>
      </c>
      <c r="T294" s="197">
        <v>427755.2971353808</v>
      </c>
      <c r="U294" s="197">
        <v>715114.69639168167</v>
      </c>
      <c r="V294" s="197">
        <v>191641750</v>
      </c>
      <c r="W294" s="197">
        <v>331099444</v>
      </c>
      <c r="X294" s="197"/>
      <c r="Y294" s="197"/>
      <c r="Z294" s="198">
        <v>19.966927933657644</v>
      </c>
      <c r="AA294" s="198">
        <v>15.982735976269193</v>
      </c>
      <c r="AB294" s="197">
        <v>0</v>
      </c>
      <c r="AC294" s="197">
        <v>0</v>
      </c>
      <c r="AD294" s="197">
        <v>322033.66092824686</v>
      </c>
      <c r="AE294" s="197">
        <v>540170.05391819309</v>
      </c>
      <c r="AF294" s="197">
        <v>77770.826745627317</v>
      </c>
      <c r="AG294" s="197">
        <v>83530.060735435894</v>
      </c>
      <c r="AH294" s="197">
        <v>38486.109764495253</v>
      </c>
      <c r="AI294" s="197">
        <v>58850.078777027957</v>
      </c>
      <c r="AJ294" s="197">
        <v>59344.408896846158</v>
      </c>
      <c r="AK294" s="197">
        <v>283445.90497176698</v>
      </c>
      <c r="AL294" s="227">
        <v>5.7199703801980063E-2</v>
      </c>
      <c r="AM294" s="227">
        <v>4.3336726248712924E-2</v>
      </c>
      <c r="AN294" s="227">
        <v>0.68263583295342445</v>
      </c>
      <c r="AO294" s="227">
        <v>0.35868984688453115</v>
      </c>
      <c r="AP294" s="227">
        <v>0.19057699885880683</v>
      </c>
      <c r="AQ294" s="227">
        <v>0.24979953106662806</v>
      </c>
      <c r="AR294" s="227">
        <v>0</v>
      </c>
      <c r="AS294" s="227">
        <v>0</v>
      </c>
      <c r="AT294" s="227">
        <v>0</v>
      </c>
      <c r="AU294" s="227">
        <v>0</v>
      </c>
      <c r="AV294" s="227">
        <v>0</v>
      </c>
      <c r="AW294" s="227">
        <v>0</v>
      </c>
      <c r="AX294" s="227">
        <v>0</v>
      </c>
      <c r="AY294" s="227">
        <v>0</v>
      </c>
      <c r="AZ294" s="227">
        <v>0</v>
      </c>
      <c r="BA294" s="227">
        <v>0</v>
      </c>
      <c r="BB294" s="237" t="s">
        <v>705</v>
      </c>
      <c r="BC294" s="237" t="s">
        <v>1341</v>
      </c>
      <c r="BD294" s="237" t="s">
        <v>800</v>
      </c>
    </row>
    <row r="295" spans="1:56" ht="18" customHeight="1" x14ac:dyDescent="0.15">
      <c r="A295" s="199" t="s">
        <v>976</v>
      </c>
      <c r="B295" s="200">
        <v>2000394.8790530106</v>
      </c>
      <c r="C295" s="200">
        <v>2686044.5187853836</v>
      </c>
      <c r="D295" s="228">
        <v>3.0637582867623254</v>
      </c>
      <c r="E295" s="228">
        <v>2.6457348488266521</v>
      </c>
      <c r="F295" s="201">
        <v>0.55431972301992749</v>
      </c>
      <c r="G295" s="201">
        <v>0.58483381246835564</v>
      </c>
      <c r="H295" s="200">
        <v>3002532.9387545036</v>
      </c>
      <c r="I295" s="200">
        <v>4687995.2393206377</v>
      </c>
      <c r="J295" s="201">
        <v>0.21675876500287319</v>
      </c>
      <c r="K295" s="201">
        <v>0.31296047495719825</v>
      </c>
      <c r="L295" s="201">
        <v>0.61223803663571574</v>
      </c>
      <c r="M295" s="201">
        <v>0.59715247286133921</v>
      </c>
      <c r="N295" s="201">
        <v>0.36079667924503533</v>
      </c>
      <c r="O295" s="201">
        <v>0.37835448716642417</v>
      </c>
      <c r="P295" s="201">
        <v>1.102834062533296</v>
      </c>
      <c r="Q295" s="201">
        <v>1.0724980593682676</v>
      </c>
      <c r="R295" s="201">
        <v>1.1748080040405131</v>
      </c>
      <c r="S295" s="201">
        <v>1.1199645333926476</v>
      </c>
      <c r="T295" s="202">
        <v>775677.1744724653</v>
      </c>
      <c r="U295" s="202">
        <v>1082066.3921770458</v>
      </c>
      <c r="V295" s="202">
        <v>-786446000</v>
      </c>
      <c r="W295" s="202">
        <v>-525449000</v>
      </c>
      <c r="X295" s="202"/>
      <c r="Y295" s="202"/>
      <c r="Z295" s="203">
        <v>36.261128428413571</v>
      </c>
      <c r="AA295" s="203">
        <v>14.686912668011514</v>
      </c>
      <c r="AB295" s="202">
        <v>0</v>
      </c>
      <c r="AC295" s="202">
        <v>0</v>
      </c>
      <c r="AD295" s="202">
        <v>584659.41842511576</v>
      </c>
      <c r="AE295" s="202">
        <v>861122.10499228002</v>
      </c>
      <c r="AF295" s="202">
        <v>101521.48739063303</v>
      </c>
      <c r="AG295" s="202">
        <v>111771.61605764284</v>
      </c>
      <c r="AH295" s="202">
        <v>71203.551209469893</v>
      </c>
      <c r="AI295" s="202">
        <v>115209.34122490993</v>
      </c>
      <c r="AJ295" s="202">
        <v>110502.83067421515</v>
      </c>
      <c r="AK295" s="202">
        <v>395790.5301080803</v>
      </c>
      <c r="AL295" s="229">
        <v>4.0122038730376411E-2</v>
      </c>
      <c r="AM295" s="229">
        <v>0.11151728300035234</v>
      </c>
      <c r="AN295" s="229">
        <v>0</v>
      </c>
      <c r="AO295" s="229">
        <v>5.1386911325461146E-3</v>
      </c>
      <c r="AP295" s="229">
        <v>0.19770602356302464</v>
      </c>
      <c r="AQ295" s="229">
        <v>0.24572868718426674</v>
      </c>
      <c r="AR295" s="229">
        <v>0</v>
      </c>
      <c r="AS295" s="229">
        <v>0</v>
      </c>
      <c r="AT295" s="229">
        <v>0</v>
      </c>
      <c r="AU295" s="229">
        <v>0</v>
      </c>
      <c r="AV295" s="229">
        <v>0</v>
      </c>
      <c r="AW295" s="229">
        <v>0</v>
      </c>
      <c r="AX295" s="229">
        <v>0</v>
      </c>
      <c r="AY295" s="229">
        <v>0</v>
      </c>
      <c r="AZ295" s="229">
        <v>0</v>
      </c>
      <c r="BA295" s="229">
        <v>0</v>
      </c>
      <c r="BB295" s="236" t="s">
        <v>704</v>
      </c>
      <c r="BC295" s="236" t="s">
        <v>1341</v>
      </c>
      <c r="BD295" s="236" t="s">
        <v>797</v>
      </c>
    </row>
    <row r="296" spans="1:56" ht="18" customHeight="1" x14ac:dyDescent="0.15">
      <c r="A296" s="194" t="s">
        <v>977</v>
      </c>
      <c r="B296" s="195">
        <v>1276678.8445326989</v>
      </c>
      <c r="C296" s="195">
        <v>1296997.9914713907</v>
      </c>
      <c r="D296" s="226">
        <v>2.619792522458777</v>
      </c>
      <c r="E296" s="226">
        <v>1.9174475561731457</v>
      </c>
      <c r="F296" s="196">
        <v>0.59641811448166382</v>
      </c>
      <c r="G296" s="196">
        <v>0.59645193009674302</v>
      </c>
      <c r="H296" s="195">
        <v>927375.17418913997</v>
      </c>
      <c r="I296" s="195">
        <v>927491.82861091557</v>
      </c>
      <c r="J296" s="196">
        <v>1.2590348114461221</v>
      </c>
      <c r="K296" s="196">
        <v>1.2589976451808653</v>
      </c>
      <c r="L296" s="196">
        <v>0.89399117331486067</v>
      </c>
      <c r="M296" s="196">
        <v>0.88745923570172291</v>
      </c>
      <c r="N296" s="196">
        <v>6.4624572330518881E-2</v>
      </c>
      <c r="O296" s="196">
        <v>7.5323036182121342E-2</v>
      </c>
      <c r="P296" s="196">
        <v>0.94335986672934458</v>
      </c>
      <c r="Q296" s="196">
        <v>0.95591698868077213</v>
      </c>
      <c r="R296" s="196">
        <v>0.94638527866581412</v>
      </c>
      <c r="S296" s="196">
        <v>0.9580358030452113</v>
      </c>
      <c r="T296" s="197">
        <v>135339.22636265086</v>
      </c>
      <c r="U296" s="197">
        <v>145965.14525352063</v>
      </c>
      <c r="V296" s="197">
        <v>620550586</v>
      </c>
      <c r="W296" s="197">
        <v>1073424047</v>
      </c>
      <c r="X296" s="197"/>
      <c r="Y296" s="197"/>
      <c r="Z296" s="198">
        <v>1.5877000130591934</v>
      </c>
      <c r="AA296" s="198">
        <v>1.7254846151099394</v>
      </c>
      <c r="AB296" s="197">
        <v>0</v>
      </c>
      <c r="AC296" s="197">
        <v>0</v>
      </c>
      <c r="AD296" s="197">
        <v>419619.32501708297</v>
      </c>
      <c r="AE296" s="197">
        <v>607141.43417814525</v>
      </c>
      <c r="AF296" s="197">
        <v>86810.125021193089</v>
      </c>
      <c r="AG296" s="197">
        <v>90563.76659353984</v>
      </c>
      <c r="AH296" s="197">
        <v>18707.236093485888</v>
      </c>
      <c r="AI296" s="197">
        <v>18711.089380853784</v>
      </c>
      <c r="AJ296" s="197">
        <v>38569.671977352948</v>
      </c>
      <c r="AK296" s="197">
        <v>258622.77390964815</v>
      </c>
      <c r="AL296" s="227">
        <v>6.4190964548814275E-2</v>
      </c>
      <c r="AM296" s="227">
        <v>4.6935218646484873E-2</v>
      </c>
      <c r="AN296" s="227">
        <v>0.1860521240152892</v>
      </c>
      <c r="AO296" s="227">
        <v>0.18601930040484049</v>
      </c>
      <c r="AP296" s="227">
        <v>0.32529219971024509</v>
      </c>
      <c r="AQ296" s="227">
        <v>0.3242128666354277</v>
      </c>
      <c r="AR296" s="227">
        <v>0</v>
      </c>
      <c r="AS296" s="227">
        <v>0</v>
      </c>
      <c r="AT296" s="227">
        <v>0</v>
      </c>
      <c r="AU296" s="227">
        <v>0</v>
      </c>
      <c r="AV296" s="227">
        <v>0</v>
      </c>
      <c r="AW296" s="227">
        <v>0</v>
      </c>
      <c r="AX296" s="227">
        <v>0</v>
      </c>
      <c r="AY296" s="227">
        <v>0</v>
      </c>
      <c r="AZ296" s="227">
        <v>0</v>
      </c>
      <c r="BA296" s="227">
        <v>0</v>
      </c>
      <c r="BB296" s="237" t="s">
        <v>707</v>
      </c>
      <c r="BC296" s="237" t="s">
        <v>1341</v>
      </c>
      <c r="BD296" s="237" t="s">
        <v>791</v>
      </c>
    </row>
    <row r="297" spans="1:56" ht="18" customHeight="1" x14ac:dyDescent="0.15">
      <c r="A297" s="199" t="s">
        <v>978</v>
      </c>
      <c r="B297" s="200">
        <v>1384980.3997844988</v>
      </c>
      <c r="C297" s="200">
        <v>1403792.2322305485</v>
      </c>
      <c r="D297" s="228">
        <v>3.2816750790096654</v>
      </c>
      <c r="E297" s="228">
        <v>2.3650457643119771</v>
      </c>
      <c r="F297" s="201">
        <v>0.58769551550737376</v>
      </c>
      <c r="G297" s="201">
        <v>0.58770269085765547</v>
      </c>
      <c r="H297" s="200">
        <v>993479.66901440173</v>
      </c>
      <c r="I297" s="200">
        <v>993496.95916742994</v>
      </c>
      <c r="J297" s="201">
        <v>1.5350899387871417</v>
      </c>
      <c r="K297" s="201">
        <v>1.5350899387871417</v>
      </c>
      <c r="L297" s="201">
        <v>0.84495710765763166</v>
      </c>
      <c r="M297" s="201">
        <v>0.84693377757540078</v>
      </c>
      <c r="N297" s="201">
        <v>8.7298163878765475E-2</v>
      </c>
      <c r="O297" s="201">
        <v>8.7298163878505836E-2</v>
      </c>
      <c r="P297" s="201">
        <v>0.95301989055055247</v>
      </c>
      <c r="Q297" s="201">
        <v>0.96630066733459186</v>
      </c>
      <c r="R297" s="201">
        <v>0.94304602434551976</v>
      </c>
      <c r="S297" s="201">
        <v>0.95938695452129696</v>
      </c>
      <c r="T297" s="202">
        <v>214731.36702007841</v>
      </c>
      <c r="U297" s="202">
        <v>214873.17405652587</v>
      </c>
      <c r="V297" s="202">
        <v>343560993</v>
      </c>
      <c r="W297" s="202">
        <v>746309490</v>
      </c>
      <c r="X297" s="202"/>
      <c r="Y297" s="202"/>
      <c r="Z297" s="203">
        <v>2.7852462416809258</v>
      </c>
      <c r="AA297" s="203">
        <v>2.7194231518862937</v>
      </c>
      <c r="AB297" s="202">
        <v>0</v>
      </c>
      <c r="AC297" s="202">
        <v>0</v>
      </c>
      <c r="AD297" s="202">
        <v>369406.32239559089</v>
      </c>
      <c r="AE297" s="202">
        <v>540339.65501809609</v>
      </c>
      <c r="AF297" s="202">
        <v>74535.240122242409</v>
      </c>
      <c r="AG297" s="202">
        <v>77838.900362672517</v>
      </c>
      <c r="AH297" s="202">
        <v>18099.809893525959</v>
      </c>
      <c r="AI297" s="202">
        <v>18099.809893525959</v>
      </c>
      <c r="AJ297" s="202">
        <v>30413.634222619352</v>
      </c>
      <c r="AK297" s="202">
        <v>229492.66062337626</v>
      </c>
      <c r="AL297" s="229">
        <v>3.9387028241709046E-2</v>
      </c>
      <c r="AM297" s="229">
        <v>2.8858799059383128E-2</v>
      </c>
      <c r="AN297" s="229">
        <v>0</v>
      </c>
      <c r="AO297" s="229">
        <v>0</v>
      </c>
      <c r="AP297" s="229">
        <v>0.28098113434727029</v>
      </c>
      <c r="AQ297" s="229">
        <v>0.2942964716340728</v>
      </c>
      <c r="AR297" s="229">
        <v>0</v>
      </c>
      <c r="AS297" s="229">
        <v>0</v>
      </c>
      <c r="AT297" s="229">
        <v>0</v>
      </c>
      <c r="AU297" s="229">
        <v>0</v>
      </c>
      <c r="AV297" s="229">
        <v>0</v>
      </c>
      <c r="AW297" s="229">
        <v>0</v>
      </c>
      <c r="AX297" s="229">
        <v>0</v>
      </c>
      <c r="AY297" s="229">
        <v>0</v>
      </c>
      <c r="AZ297" s="229">
        <v>0</v>
      </c>
      <c r="BA297" s="229">
        <v>0</v>
      </c>
      <c r="BB297" s="236" t="s">
        <v>708</v>
      </c>
      <c r="BC297" s="236" t="s">
        <v>1341</v>
      </c>
      <c r="BD297" s="236" t="s">
        <v>791</v>
      </c>
    </row>
    <row r="298" spans="1:56" ht="18" customHeight="1" x14ac:dyDescent="0.15">
      <c r="A298" s="194" t="s">
        <v>979</v>
      </c>
      <c r="B298" s="195">
        <v>1246428.0021421011</v>
      </c>
      <c r="C298" s="195">
        <v>1263931.0151886349</v>
      </c>
      <c r="D298" s="226">
        <v>3.8855166208954275</v>
      </c>
      <c r="E298" s="226">
        <v>2.5948300771106423</v>
      </c>
      <c r="F298" s="196">
        <v>0.61563104648366263</v>
      </c>
      <c r="G298" s="196">
        <v>0.61562481073137287</v>
      </c>
      <c r="H298" s="195">
        <v>540721.51608621783</v>
      </c>
      <c r="I298" s="195">
        <v>540757.75148247986</v>
      </c>
      <c r="J298" s="196">
        <v>2.2674549134218598</v>
      </c>
      <c r="K298" s="196">
        <v>2.265419480355372</v>
      </c>
      <c r="L298" s="196">
        <v>0.89941636188567531</v>
      </c>
      <c r="M298" s="196">
        <v>0.90068535974051012</v>
      </c>
      <c r="N298" s="196">
        <v>4.3871610913208507E-2</v>
      </c>
      <c r="O298" s="196">
        <v>4.387090824973474E-2</v>
      </c>
      <c r="P298" s="196">
        <v>0.96251259282708845</v>
      </c>
      <c r="Q298" s="196">
        <v>0.97177380882710052</v>
      </c>
      <c r="R298" s="196">
        <v>0.96451172963024945</v>
      </c>
      <c r="S298" s="196">
        <v>0.97303554268619641</v>
      </c>
      <c r="T298" s="197">
        <v>125370.26310302189</v>
      </c>
      <c r="U298" s="197">
        <v>125526.85408627117</v>
      </c>
      <c r="V298" s="197">
        <v>-4210932907</v>
      </c>
      <c r="W298" s="197">
        <v>-3159057730</v>
      </c>
      <c r="X298" s="197"/>
      <c r="Y298" s="197"/>
      <c r="Z298" s="198">
        <v>2.7626779704066879</v>
      </c>
      <c r="AA298" s="198">
        <v>2.5087456057178459</v>
      </c>
      <c r="AB298" s="197">
        <v>0</v>
      </c>
      <c r="AC298" s="197">
        <v>0</v>
      </c>
      <c r="AD298" s="197">
        <v>273914.14310444525</v>
      </c>
      <c r="AE298" s="197">
        <v>438175.39273215737</v>
      </c>
      <c r="AF298" s="197">
        <v>66026.292185067563</v>
      </c>
      <c r="AG298" s="197">
        <v>67103.974821417461</v>
      </c>
      <c r="AH298" s="197">
        <v>11276.071379644702</v>
      </c>
      <c r="AI298" s="197">
        <v>11287.11500271321</v>
      </c>
      <c r="AJ298" s="197">
        <v>30020.646224191154</v>
      </c>
      <c r="AK298" s="197">
        <v>217464.56213071442</v>
      </c>
      <c r="AL298" s="227">
        <v>5.2801158696298783E-2</v>
      </c>
      <c r="AM298" s="227">
        <v>3.5493135365082903E-2</v>
      </c>
      <c r="AN298" s="227">
        <v>8.0518446768738192E-2</v>
      </c>
      <c r="AO298" s="227">
        <v>8.0511938704748071E-2</v>
      </c>
      <c r="AP298" s="227">
        <v>0.25660265787269343</v>
      </c>
      <c r="AQ298" s="227">
        <v>0.27280471261423378</v>
      </c>
      <c r="AR298" s="227">
        <v>0</v>
      </c>
      <c r="AS298" s="227">
        <v>0</v>
      </c>
      <c r="AT298" s="227">
        <v>0</v>
      </c>
      <c r="AU298" s="227">
        <v>0</v>
      </c>
      <c r="AV298" s="227">
        <v>0</v>
      </c>
      <c r="AW298" s="227">
        <v>0</v>
      </c>
      <c r="AX298" s="227">
        <v>0</v>
      </c>
      <c r="AY298" s="227">
        <v>0</v>
      </c>
      <c r="AZ298" s="227">
        <v>0</v>
      </c>
      <c r="BA298" s="227">
        <v>0</v>
      </c>
      <c r="BB298" s="237" t="s">
        <v>709</v>
      </c>
      <c r="BC298" s="237" t="s">
        <v>1341</v>
      </c>
      <c r="BD298" s="237" t="s">
        <v>791</v>
      </c>
    </row>
    <row r="299" spans="1:56" ht="18" customHeight="1" x14ac:dyDescent="0.15">
      <c r="A299" s="199" t="s">
        <v>980</v>
      </c>
      <c r="B299" s="200">
        <v>1125706.070908604</v>
      </c>
      <c r="C299" s="200">
        <v>1145351.2873382485</v>
      </c>
      <c r="D299" s="228">
        <v>2.8886176182668351</v>
      </c>
      <c r="E299" s="228">
        <v>2.0442107354371584</v>
      </c>
      <c r="F299" s="201">
        <v>0.67932691450963179</v>
      </c>
      <c r="G299" s="201">
        <v>0.67933015988021339</v>
      </c>
      <c r="H299" s="200">
        <v>1116318.1891284345</v>
      </c>
      <c r="I299" s="200">
        <v>1116329.4869725241</v>
      </c>
      <c r="J299" s="201">
        <v>2.261912209699263</v>
      </c>
      <c r="K299" s="201">
        <v>2.261912209699263</v>
      </c>
      <c r="L299" s="201">
        <v>0.73347120107950137</v>
      </c>
      <c r="M299" s="201">
        <v>0.73782300720265592</v>
      </c>
      <c r="N299" s="201">
        <v>0.23095152483886092</v>
      </c>
      <c r="O299" s="201">
        <v>0.23095152483626225</v>
      </c>
      <c r="P299" s="201">
        <v>1.0130954130407734</v>
      </c>
      <c r="Q299" s="201">
        <v>1.0072057530188343</v>
      </c>
      <c r="R299" s="201">
        <v>1.0142554596334477</v>
      </c>
      <c r="S299" s="201">
        <v>1.0084442119985337</v>
      </c>
      <c r="T299" s="202">
        <v>300033.08701678371</v>
      </c>
      <c r="U299" s="202">
        <v>300284.75621090888</v>
      </c>
      <c r="V299" s="202">
        <v>-957406474</v>
      </c>
      <c r="W299" s="202">
        <v>-963542878</v>
      </c>
      <c r="X299" s="202"/>
      <c r="Y299" s="202"/>
      <c r="Z299" s="203">
        <v>31.59820368790033</v>
      </c>
      <c r="AA299" s="203">
        <v>27.806660728165273</v>
      </c>
      <c r="AB299" s="202">
        <v>0</v>
      </c>
      <c r="AC299" s="202">
        <v>0</v>
      </c>
      <c r="AD299" s="202">
        <v>328929.31947307731</v>
      </c>
      <c r="AE299" s="202">
        <v>496605.87297483027</v>
      </c>
      <c r="AF299" s="202">
        <v>59681.427245303239</v>
      </c>
      <c r="AG299" s="202">
        <v>63376.126151624216</v>
      </c>
      <c r="AH299" s="202">
        <v>15891.340473112268</v>
      </c>
      <c r="AI299" s="202">
        <v>15891.340473112268</v>
      </c>
      <c r="AJ299" s="202">
        <v>30072.933133000221</v>
      </c>
      <c r="AK299" s="202">
        <v>228223.65230557788</v>
      </c>
      <c r="AL299" s="229">
        <v>2.8760628961423677E-2</v>
      </c>
      <c r="AM299" s="229">
        <v>2.201353662748096E-2</v>
      </c>
      <c r="AN299" s="229">
        <v>0.15594178132017816</v>
      </c>
      <c r="AO299" s="229">
        <v>0.15594178132017816</v>
      </c>
      <c r="AP299" s="229">
        <v>0.38390437182923492</v>
      </c>
      <c r="AQ299" s="229">
        <v>0.35904761360729742</v>
      </c>
      <c r="AR299" s="229">
        <v>0</v>
      </c>
      <c r="AS299" s="229">
        <v>0</v>
      </c>
      <c r="AT299" s="229">
        <v>0</v>
      </c>
      <c r="AU299" s="229">
        <v>0</v>
      </c>
      <c r="AV299" s="229">
        <v>0</v>
      </c>
      <c r="AW299" s="229">
        <v>0</v>
      </c>
      <c r="AX299" s="229">
        <v>0</v>
      </c>
      <c r="AY299" s="229">
        <v>0</v>
      </c>
      <c r="AZ299" s="229">
        <v>0</v>
      </c>
      <c r="BA299" s="229">
        <v>0</v>
      </c>
      <c r="BB299" s="236" t="s">
        <v>706</v>
      </c>
      <c r="BC299" s="236" t="s">
        <v>1341</v>
      </c>
      <c r="BD299" s="236" t="s">
        <v>790</v>
      </c>
    </row>
    <row r="300" spans="1:56" ht="18" customHeight="1" x14ac:dyDescent="0.15">
      <c r="A300" s="194" t="s">
        <v>981</v>
      </c>
      <c r="B300" s="195">
        <v>1226217.1960156478</v>
      </c>
      <c r="C300" s="195">
        <v>1247628.2552852281</v>
      </c>
      <c r="D300" s="226">
        <v>3.1802342320949761</v>
      </c>
      <c r="E300" s="226">
        <v>2.1658036037083064</v>
      </c>
      <c r="F300" s="196">
        <v>0.50958416307968057</v>
      </c>
      <c r="G300" s="196">
        <v>0.51141231792669883</v>
      </c>
      <c r="H300" s="195">
        <v>1163324.0105302646</v>
      </c>
      <c r="I300" s="195">
        <v>1175549.706184186</v>
      </c>
      <c r="J300" s="196">
        <v>0.6671255652919853</v>
      </c>
      <c r="K300" s="196">
        <v>0.65749619237955526</v>
      </c>
      <c r="L300" s="196">
        <v>0.73637045483717489</v>
      </c>
      <c r="M300" s="196">
        <v>0.7401659232147072</v>
      </c>
      <c r="N300" s="196">
        <v>0.22300726017451217</v>
      </c>
      <c r="O300" s="196">
        <v>0.22236852720797626</v>
      </c>
      <c r="P300" s="196">
        <v>1.0025879873631693</v>
      </c>
      <c r="Q300" s="196">
        <v>1.0019467824397312</v>
      </c>
      <c r="R300" s="196">
        <v>0.99859959349872851</v>
      </c>
      <c r="S300" s="196">
        <v>0.99935739520243128</v>
      </c>
      <c r="T300" s="197">
        <v>323267.0816564401</v>
      </c>
      <c r="U300" s="197">
        <v>324176.33588328288</v>
      </c>
      <c r="V300" s="197">
        <v>399596192</v>
      </c>
      <c r="W300" s="197">
        <v>369144592</v>
      </c>
      <c r="X300" s="197"/>
      <c r="Y300" s="197"/>
      <c r="Z300" s="198">
        <v>14.014929436290558</v>
      </c>
      <c r="AA300" s="198">
        <v>13.344407241992696</v>
      </c>
      <c r="AB300" s="197">
        <v>0</v>
      </c>
      <c r="AC300" s="197">
        <v>0</v>
      </c>
      <c r="AD300" s="197">
        <v>348949.43596098712</v>
      </c>
      <c r="AE300" s="197">
        <v>537137.77428257547</v>
      </c>
      <c r="AF300" s="197">
        <v>57654.073162562636</v>
      </c>
      <c r="AG300" s="197">
        <v>61877.600104498808</v>
      </c>
      <c r="AH300" s="197">
        <v>27449.302189116046</v>
      </c>
      <c r="AI300" s="197">
        <v>28030.662897564376</v>
      </c>
      <c r="AJ300" s="197">
        <v>24987.121432973396</v>
      </c>
      <c r="AK300" s="197">
        <v>96867.421786661667</v>
      </c>
      <c r="AL300" s="227">
        <v>2.4475026647677506E-2</v>
      </c>
      <c r="AM300" s="227">
        <v>1.9864201378365004E-2</v>
      </c>
      <c r="AN300" s="227">
        <v>0.3312292072723782</v>
      </c>
      <c r="AO300" s="227">
        <v>0.32910986982865853</v>
      </c>
      <c r="AP300" s="227">
        <v>0.40507252348526906</v>
      </c>
      <c r="AQ300" s="227">
        <v>0.37895259650919466</v>
      </c>
      <c r="AR300" s="227">
        <v>0</v>
      </c>
      <c r="AS300" s="227">
        <v>0</v>
      </c>
      <c r="AT300" s="227">
        <v>0</v>
      </c>
      <c r="AU300" s="227">
        <v>0</v>
      </c>
      <c r="AV300" s="227">
        <v>0</v>
      </c>
      <c r="AW300" s="227">
        <v>0</v>
      </c>
      <c r="AX300" s="227">
        <v>0</v>
      </c>
      <c r="AY300" s="227">
        <v>0</v>
      </c>
      <c r="AZ300" s="227">
        <v>0</v>
      </c>
      <c r="BA300" s="227">
        <v>0</v>
      </c>
      <c r="BB300" s="237" t="s">
        <v>706</v>
      </c>
      <c r="BC300" s="237" t="s">
        <v>1341</v>
      </c>
      <c r="BD300" s="237" t="s">
        <v>782</v>
      </c>
    </row>
    <row r="301" spans="1:56" ht="18" customHeight="1" x14ac:dyDescent="0.15">
      <c r="A301" s="199" t="s">
        <v>982</v>
      </c>
      <c r="B301" s="200">
        <v>2470779.0204025293</v>
      </c>
      <c r="C301" s="200">
        <v>2483674.460686414</v>
      </c>
      <c r="D301" s="228">
        <v>6.8959332533669011</v>
      </c>
      <c r="E301" s="228">
        <v>4.6728244781876285</v>
      </c>
      <c r="F301" s="201">
        <v>0.57785250764618512</v>
      </c>
      <c r="G301" s="201">
        <v>0.57786264028931611</v>
      </c>
      <c r="H301" s="200">
        <v>583030.84158749192</v>
      </c>
      <c r="I301" s="200">
        <v>583044.83647002582</v>
      </c>
      <c r="J301" s="201">
        <v>1.4398955707867693</v>
      </c>
      <c r="K301" s="201">
        <v>1.4445864368938834</v>
      </c>
      <c r="L301" s="201">
        <v>0.93673790113413002</v>
      </c>
      <c r="M301" s="201">
        <v>0.93649211423817535</v>
      </c>
      <c r="N301" s="201">
        <v>4.5253279784957724E-2</v>
      </c>
      <c r="O301" s="201">
        <v>4.5252165496325478E-2</v>
      </c>
      <c r="P301" s="201">
        <v>0.95873012964994686</v>
      </c>
      <c r="Q301" s="201">
        <v>0.97372501588055327</v>
      </c>
      <c r="R301" s="201">
        <v>0.95866386463145836</v>
      </c>
      <c r="S301" s="201">
        <v>0.97368159856923298</v>
      </c>
      <c r="T301" s="202">
        <v>156306.66666442217</v>
      </c>
      <c r="U301" s="202">
        <v>157732.9139188343</v>
      </c>
      <c r="V301" s="202">
        <v>927263543</v>
      </c>
      <c r="W301" s="202">
        <v>1075880037</v>
      </c>
      <c r="X301" s="202"/>
      <c r="Y301" s="202"/>
      <c r="Z301" s="203">
        <v>5.4152378680222997</v>
      </c>
      <c r="AA301" s="203">
        <v>5.0016773909298262</v>
      </c>
      <c r="AB301" s="202">
        <v>0</v>
      </c>
      <c r="AC301" s="202">
        <v>0</v>
      </c>
      <c r="AD301" s="202">
        <v>311058.65044340148</v>
      </c>
      <c r="AE301" s="202">
        <v>482173.82724511996</v>
      </c>
      <c r="AF301" s="202">
        <v>56291.89066803133</v>
      </c>
      <c r="AG301" s="202">
        <v>59507.880561035883</v>
      </c>
      <c r="AH301" s="202">
        <v>12274.552093784298</v>
      </c>
      <c r="AI301" s="202">
        <v>12274.552093784298</v>
      </c>
      <c r="AJ301" s="202">
        <v>51330.134346950734</v>
      </c>
      <c r="AK301" s="202">
        <v>244465.25860037305</v>
      </c>
      <c r="AL301" s="229">
        <v>3.0565964087458947E-2</v>
      </c>
      <c r="AM301" s="229">
        <v>2.2697728506746392E-2</v>
      </c>
      <c r="AN301" s="229">
        <v>0.24571620295405977</v>
      </c>
      <c r="AO301" s="229">
        <v>0.24491831244438261</v>
      </c>
      <c r="AP301" s="229">
        <v>0.31355935530629553</v>
      </c>
      <c r="AQ301" s="229">
        <v>0.30297604354011448</v>
      </c>
      <c r="AR301" s="229">
        <v>0</v>
      </c>
      <c r="AS301" s="229">
        <v>0</v>
      </c>
      <c r="AT301" s="229">
        <v>0</v>
      </c>
      <c r="AU301" s="229">
        <v>0</v>
      </c>
      <c r="AV301" s="229">
        <v>0</v>
      </c>
      <c r="AW301" s="229">
        <v>0</v>
      </c>
      <c r="AX301" s="229">
        <v>0</v>
      </c>
      <c r="AY301" s="229">
        <v>0</v>
      </c>
      <c r="AZ301" s="229">
        <v>0</v>
      </c>
      <c r="BA301" s="229">
        <v>0</v>
      </c>
      <c r="BB301" s="236" t="s">
        <v>707</v>
      </c>
      <c r="BC301" s="236" t="s">
        <v>1341</v>
      </c>
      <c r="BD301" s="236" t="s">
        <v>784</v>
      </c>
    </row>
    <row r="302" spans="1:56" ht="18" customHeight="1" x14ac:dyDescent="0.15">
      <c r="A302" s="194" t="s">
        <v>983</v>
      </c>
      <c r="B302" s="195">
        <v>2131750.3949341872</v>
      </c>
      <c r="C302" s="195">
        <v>2246184.8831594735</v>
      </c>
      <c r="D302" s="226">
        <v>5.6341633529630419</v>
      </c>
      <c r="E302" s="226">
        <v>3.8028313133556</v>
      </c>
      <c r="F302" s="196">
        <v>0.59988252867865832</v>
      </c>
      <c r="G302" s="196">
        <v>0.60092996582276759</v>
      </c>
      <c r="H302" s="195">
        <v>1007862.9748276327</v>
      </c>
      <c r="I302" s="195">
        <v>1183749.2150676039</v>
      </c>
      <c r="J302" s="196">
        <v>1.1418517565372492</v>
      </c>
      <c r="K302" s="196">
        <v>0.98688474348768529</v>
      </c>
      <c r="L302" s="196">
        <v>0.79395361250813401</v>
      </c>
      <c r="M302" s="196">
        <v>0.77420951695276874</v>
      </c>
      <c r="N302" s="196">
        <v>0.12851113855032775</v>
      </c>
      <c r="O302" s="196">
        <v>0.14827397161001032</v>
      </c>
      <c r="P302" s="196">
        <v>0.98946488332206839</v>
      </c>
      <c r="Q302" s="196">
        <v>0.98483325753350803</v>
      </c>
      <c r="R302" s="196">
        <v>1.006055659466943</v>
      </c>
      <c r="S302" s="196">
        <v>0.99686975643108988</v>
      </c>
      <c r="T302" s="197">
        <v>439239.46791054803</v>
      </c>
      <c r="U302" s="197">
        <v>507167.16978196631</v>
      </c>
      <c r="V302" s="197">
        <v>1327711380</v>
      </c>
      <c r="W302" s="197">
        <v>2077154085</v>
      </c>
      <c r="X302" s="197"/>
      <c r="Y302" s="197"/>
      <c r="Z302" s="198">
        <v>19.667597133353322</v>
      </c>
      <c r="AA302" s="198">
        <v>13.45421407127931</v>
      </c>
      <c r="AB302" s="197">
        <v>0</v>
      </c>
      <c r="AC302" s="197">
        <v>0</v>
      </c>
      <c r="AD302" s="197">
        <v>319413.4967317335</v>
      </c>
      <c r="AE302" s="197">
        <v>457338.33515401144</v>
      </c>
      <c r="AF302" s="197">
        <v>54911.298677023638</v>
      </c>
      <c r="AG302" s="197">
        <v>97815.701099122496</v>
      </c>
      <c r="AH302" s="197">
        <v>29661.421225823782</v>
      </c>
      <c r="AI302" s="197">
        <v>36251.144788681951</v>
      </c>
      <c r="AJ302" s="197">
        <v>44102.886181500719</v>
      </c>
      <c r="AK302" s="197">
        <v>189176.88099928366</v>
      </c>
      <c r="AL302" s="227">
        <v>7.332137474202223E-2</v>
      </c>
      <c r="AM302" s="227">
        <v>0.16934043942277544</v>
      </c>
      <c r="AN302" s="227">
        <v>0.54835614707617875</v>
      </c>
      <c r="AO302" s="227">
        <v>0.5409603817413543</v>
      </c>
      <c r="AP302" s="227">
        <v>0.35304065282994274</v>
      </c>
      <c r="AQ302" s="227">
        <v>0.3429345908705882</v>
      </c>
      <c r="AR302" s="227">
        <v>0</v>
      </c>
      <c r="AS302" s="227">
        <v>0</v>
      </c>
      <c r="AT302" s="227">
        <v>0</v>
      </c>
      <c r="AU302" s="227">
        <v>0</v>
      </c>
      <c r="AV302" s="227">
        <v>0</v>
      </c>
      <c r="AW302" s="227">
        <v>0</v>
      </c>
      <c r="AX302" s="227">
        <v>0</v>
      </c>
      <c r="AY302" s="227">
        <v>0</v>
      </c>
      <c r="AZ302" s="227">
        <v>0</v>
      </c>
      <c r="BA302" s="227">
        <v>0</v>
      </c>
      <c r="BB302" s="237" t="s">
        <v>706</v>
      </c>
      <c r="BC302" s="237" t="s">
        <v>1341</v>
      </c>
      <c r="BD302" s="237" t="s">
        <v>780</v>
      </c>
    </row>
    <row r="303" spans="1:56" ht="18" customHeight="1" x14ac:dyDescent="0.15">
      <c r="A303" s="199" t="s">
        <v>984</v>
      </c>
      <c r="B303" s="200">
        <v>1500017.5047261231</v>
      </c>
      <c r="C303" s="200">
        <v>1517759.9376083778</v>
      </c>
      <c r="D303" s="228">
        <v>4.4285379285393525</v>
      </c>
      <c r="E303" s="228">
        <v>2.8323807191034214</v>
      </c>
      <c r="F303" s="201">
        <v>0.5659143219457381</v>
      </c>
      <c r="G303" s="201">
        <v>0.5659143219457381</v>
      </c>
      <c r="H303" s="200">
        <v>953879.4663957929</v>
      </c>
      <c r="I303" s="200">
        <v>953879.4663957929</v>
      </c>
      <c r="J303" s="201">
        <v>0.77855282456127828</v>
      </c>
      <c r="K303" s="201">
        <v>0.77855282456127828</v>
      </c>
      <c r="L303" s="201">
        <v>0.81706000586941974</v>
      </c>
      <c r="M303" s="201">
        <v>0.81919855260985919</v>
      </c>
      <c r="N303" s="201">
        <v>0.15610595680159697</v>
      </c>
      <c r="O303" s="201">
        <v>0.15610595680159697</v>
      </c>
      <c r="P303" s="201">
        <v>1.0164180202150377</v>
      </c>
      <c r="Q303" s="201">
        <v>1.0014799136966577</v>
      </c>
      <c r="R303" s="201">
        <v>1.0537834381946136</v>
      </c>
      <c r="S303" s="201">
        <v>1.0238188534034116</v>
      </c>
      <c r="T303" s="202">
        <v>274413.19351036462</v>
      </c>
      <c r="U303" s="202">
        <v>274413.19351036462</v>
      </c>
      <c r="V303" s="202">
        <v>745031234</v>
      </c>
      <c r="W303" s="202">
        <v>1049992169</v>
      </c>
      <c r="X303" s="202"/>
      <c r="Y303" s="202"/>
      <c r="Z303" s="203">
        <v>66.825245842168385</v>
      </c>
      <c r="AA303" s="203">
        <v>28.383388516919656</v>
      </c>
      <c r="AB303" s="202">
        <v>0</v>
      </c>
      <c r="AC303" s="202">
        <v>0</v>
      </c>
      <c r="AD303" s="202">
        <v>296742.88820509339</v>
      </c>
      <c r="AE303" s="202">
        <v>489054.76564324007</v>
      </c>
      <c r="AF303" s="202">
        <v>76126.778744914031</v>
      </c>
      <c r="AG303" s="202">
        <v>78227.256621672175</v>
      </c>
      <c r="AH303" s="202">
        <v>22410.32947989981</v>
      </c>
      <c r="AI303" s="202">
        <v>22410.32947989981</v>
      </c>
      <c r="AJ303" s="202">
        <v>14224.62956036857</v>
      </c>
      <c r="AK303" s="202">
        <v>235428.853575193</v>
      </c>
      <c r="AL303" s="229">
        <v>4.1155567013890108E-2</v>
      </c>
      <c r="AM303" s="229">
        <v>2.620872432273099E-2</v>
      </c>
      <c r="AN303" s="229">
        <v>0.4485119122975158</v>
      </c>
      <c r="AO303" s="229">
        <v>0.4485119122975158</v>
      </c>
      <c r="AP303" s="229">
        <v>0.22059882509308867</v>
      </c>
      <c r="AQ303" s="229">
        <v>0.2441134520434943</v>
      </c>
      <c r="AR303" s="229">
        <v>0</v>
      </c>
      <c r="AS303" s="229">
        <v>0</v>
      </c>
      <c r="AT303" s="229">
        <v>0</v>
      </c>
      <c r="AU303" s="229">
        <v>0</v>
      </c>
      <c r="AV303" s="229">
        <v>0</v>
      </c>
      <c r="AW303" s="229">
        <v>0</v>
      </c>
      <c r="AX303" s="229">
        <v>0</v>
      </c>
      <c r="AY303" s="229">
        <v>0</v>
      </c>
      <c r="AZ303" s="229">
        <v>0</v>
      </c>
      <c r="BA303" s="229">
        <v>0</v>
      </c>
      <c r="BB303" s="236" t="s">
        <v>707</v>
      </c>
      <c r="BC303" s="236" t="s">
        <v>1341</v>
      </c>
      <c r="BD303" s="236" t="s">
        <v>790</v>
      </c>
    </row>
    <row r="304" spans="1:56" ht="18" customHeight="1" x14ac:dyDescent="0.15">
      <c r="A304" s="194" t="s">
        <v>985</v>
      </c>
      <c r="B304" s="195">
        <v>1347331.7290435852</v>
      </c>
      <c r="C304" s="195">
        <v>1979054.4597505005</v>
      </c>
      <c r="D304" s="226">
        <v>4.578194278297488</v>
      </c>
      <c r="E304" s="226">
        <v>3.8051327464532965</v>
      </c>
      <c r="F304" s="196">
        <v>0.48618385428735095</v>
      </c>
      <c r="G304" s="196">
        <v>0.38177266897968026</v>
      </c>
      <c r="H304" s="195">
        <v>1172292.1350130911</v>
      </c>
      <c r="I304" s="195">
        <v>1866245.7723024795</v>
      </c>
      <c r="J304" s="196">
        <v>0.94197452132840298</v>
      </c>
      <c r="K304" s="196">
        <v>0.91472122370095243</v>
      </c>
      <c r="L304" s="196">
        <v>0.79987252761850314</v>
      </c>
      <c r="M304" s="196">
        <v>0.72756680549187069</v>
      </c>
      <c r="N304" s="196">
        <v>0.15710103444397314</v>
      </c>
      <c r="O304" s="196">
        <v>0.24626609079802039</v>
      </c>
      <c r="P304" s="196">
        <v>1.0124371499778453</v>
      </c>
      <c r="Q304" s="196">
        <v>0.98946886655567279</v>
      </c>
      <c r="R304" s="196">
        <v>1.0126528947798605</v>
      </c>
      <c r="S304" s="196">
        <v>0.98990826042282787</v>
      </c>
      <c r="T304" s="197">
        <v>269638.09339288465</v>
      </c>
      <c r="U304" s="197">
        <v>539160.12857538892</v>
      </c>
      <c r="V304" s="197">
        <v>-492723272</v>
      </c>
      <c r="W304" s="197">
        <v>1597701632</v>
      </c>
      <c r="X304" s="197"/>
      <c r="Y304" s="197"/>
      <c r="Z304" s="198">
        <v>18.474954326171623</v>
      </c>
      <c r="AA304" s="198">
        <v>13.808771945017893</v>
      </c>
      <c r="AB304" s="197">
        <v>0</v>
      </c>
      <c r="AC304" s="197">
        <v>0</v>
      </c>
      <c r="AD304" s="197">
        <v>258268.85176651782</v>
      </c>
      <c r="AE304" s="197">
        <v>419207.47977206222</v>
      </c>
      <c r="AF304" s="197">
        <v>58338.956950562148</v>
      </c>
      <c r="AG304" s="197">
        <v>62871.043591560141</v>
      </c>
      <c r="AH304" s="197">
        <v>22794.156821192053</v>
      </c>
      <c r="AI304" s="197">
        <v>43959.182116125055</v>
      </c>
      <c r="AJ304" s="197">
        <v>29646.558435237948</v>
      </c>
      <c r="AK304" s="197">
        <v>226131.41071307566</v>
      </c>
      <c r="AL304" s="227">
        <v>3.0525318700740166E-2</v>
      </c>
      <c r="AM304" s="227">
        <v>0.11931311236112604</v>
      </c>
      <c r="AN304" s="227">
        <v>0.23236256316674417</v>
      </c>
      <c r="AO304" s="227">
        <v>0.23980428544197052</v>
      </c>
      <c r="AP304" s="227">
        <v>0.27945551911206368</v>
      </c>
      <c r="AQ304" s="227">
        <v>0.32165418989688466</v>
      </c>
      <c r="AR304" s="227">
        <v>0</v>
      </c>
      <c r="AS304" s="227">
        <v>0</v>
      </c>
      <c r="AT304" s="227">
        <v>0</v>
      </c>
      <c r="AU304" s="227">
        <v>0</v>
      </c>
      <c r="AV304" s="227">
        <v>0</v>
      </c>
      <c r="AW304" s="227">
        <v>0</v>
      </c>
      <c r="AX304" s="227">
        <v>0</v>
      </c>
      <c r="AY304" s="227">
        <v>0</v>
      </c>
      <c r="AZ304" s="227">
        <v>0</v>
      </c>
      <c r="BA304" s="227">
        <v>0</v>
      </c>
      <c r="BB304" s="237" t="s">
        <v>707</v>
      </c>
      <c r="BC304" s="237" t="s">
        <v>1341</v>
      </c>
      <c r="BD304" s="237" t="s">
        <v>790</v>
      </c>
    </row>
    <row r="305" spans="1:56" ht="18" customHeight="1" x14ac:dyDescent="0.15">
      <c r="A305" s="199" t="s">
        <v>986</v>
      </c>
      <c r="B305" s="200">
        <v>1545553.5398746752</v>
      </c>
      <c r="C305" s="200">
        <v>1889735.8449411585</v>
      </c>
      <c r="D305" s="228">
        <v>5.2972538833047622</v>
      </c>
      <c r="E305" s="228">
        <v>4.10419240676113</v>
      </c>
      <c r="F305" s="201">
        <v>0.61718469527984299</v>
      </c>
      <c r="G305" s="201">
        <v>0.57525082779459913</v>
      </c>
      <c r="H305" s="200">
        <v>1251193.6801237965</v>
      </c>
      <c r="I305" s="200">
        <v>1794159.3048219471</v>
      </c>
      <c r="J305" s="201">
        <v>1.0593288096716873</v>
      </c>
      <c r="K305" s="201">
        <v>0.83979149928894481</v>
      </c>
      <c r="L305" s="201">
        <v>0.84583394261948597</v>
      </c>
      <c r="M305" s="201">
        <v>0.8187982078738123</v>
      </c>
      <c r="N305" s="201">
        <v>0.13993291006043201</v>
      </c>
      <c r="O305" s="201">
        <v>0.17192338294540055</v>
      </c>
      <c r="P305" s="201">
        <v>0.9720448755339397</v>
      </c>
      <c r="Q305" s="201">
        <v>0.9917297273432425</v>
      </c>
      <c r="R305" s="201">
        <v>0.97243264111597905</v>
      </c>
      <c r="S305" s="201">
        <v>0.99197701877637989</v>
      </c>
      <c r="T305" s="202">
        <v>238271.8957129757</v>
      </c>
      <c r="U305" s="202">
        <v>342423.52174843347</v>
      </c>
      <c r="V305" s="202">
        <v>723025513</v>
      </c>
      <c r="W305" s="202">
        <v>1573810760</v>
      </c>
      <c r="X305" s="202"/>
      <c r="Y305" s="202"/>
      <c r="Z305" s="203">
        <v>11.137012132431385</v>
      </c>
      <c r="AA305" s="203">
        <v>11.72710259686016</v>
      </c>
      <c r="AB305" s="202">
        <v>0</v>
      </c>
      <c r="AC305" s="202">
        <v>0</v>
      </c>
      <c r="AD305" s="202">
        <v>258339.36679657651</v>
      </c>
      <c r="AE305" s="202">
        <v>413292.75705333945</v>
      </c>
      <c r="AF305" s="202">
        <v>51965.726524530037</v>
      </c>
      <c r="AG305" s="202">
        <v>54862.549365734376</v>
      </c>
      <c r="AH305" s="202">
        <v>26990.11576493963</v>
      </c>
      <c r="AI305" s="202">
        <v>38597.899251108058</v>
      </c>
      <c r="AJ305" s="202">
        <v>28733.564832645578</v>
      </c>
      <c r="AK305" s="202">
        <v>196885.52611187528</v>
      </c>
      <c r="AL305" s="229">
        <v>3.1573913671404052E-2</v>
      </c>
      <c r="AM305" s="229">
        <v>5.2119513623006188E-2</v>
      </c>
      <c r="AN305" s="229">
        <v>0.26367005270720556</v>
      </c>
      <c r="AO305" s="229">
        <v>0.27045699332483142</v>
      </c>
      <c r="AP305" s="229">
        <v>0.2546494016387702</v>
      </c>
      <c r="AQ305" s="229">
        <v>0.2632147346572497</v>
      </c>
      <c r="AR305" s="229">
        <v>0</v>
      </c>
      <c r="AS305" s="229">
        <v>0</v>
      </c>
      <c r="AT305" s="229">
        <v>0</v>
      </c>
      <c r="AU305" s="229">
        <v>0</v>
      </c>
      <c r="AV305" s="229">
        <v>0</v>
      </c>
      <c r="AW305" s="229">
        <v>0</v>
      </c>
      <c r="AX305" s="229">
        <v>0</v>
      </c>
      <c r="AY305" s="229">
        <v>0</v>
      </c>
      <c r="AZ305" s="229">
        <v>0</v>
      </c>
      <c r="BA305" s="229">
        <v>0</v>
      </c>
      <c r="BB305" s="236" t="s">
        <v>707</v>
      </c>
      <c r="BC305" s="236" t="s">
        <v>1341</v>
      </c>
      <c r="BD305" s="236" t="s">
        <v>786</v>
      </c>
    </row>
    <row r="306" spans="1:56" ht="18" customHeight="1" x14ac:dyDescent="0.15">
      <c r="A306" s="194" t="s">
        <v>987</v>
      </c>
      <c r="B306" s="195">
        <v>1088301.3180921588</v>
      </c>
      <c r="C306" s="195">
        <v>1565199.1293501551</v>
      </c>
      <c r="D306" s="226">
        <v>3.5224495430971765</v>
      </c>
      <c r="E306" s="226">
        <v>3.1032851395263901</v>
      </c>
      <c r="F306" s="196">
        <v>0.59858077449531821</v>
      </c>
      <c r="G306" s="196">
        <v>0.49317144730714829</v>
      </c>
      <c r="H306" s="195">
        <v>1332780.0106515468</v>
      </c>
      <c r="I306" s="195">
        <v>1810742.2680059099</v>
      </c>
      <c r="J306" s="196">
        <v>0.76644930219576302</v>
      </c>
      <c r="K306" s="196">
        <v>0.68793850892054642</v>
      </c>
      <c r="L306" s="196">
        <v>0.7615929908940885</v>
      </c>
      <c r="M306" s="196">
        <v>0.65392684003727486</v>
      </c>
      <c r="N306" s="196">
        <v>0.19914256034158409</v>
      </c>
      <c r="O306" s="196">
        <v>0.24054314413381417</v>
      </c>
      <c r="P306" s="196">
        <v>1.0621079171076016</v>
      </c>
      <c r="Q306" s="196">
        <v>1.0215687356432284</v>
      </c>
      <c r="R306" s="196">
        <v>1.067614132970641</v>
      </c>
      <c r="S306" s="196">
        <v>1.0253729532376408</v>
      </c>
      <c r="T306" s="197">
        <v>259458.66225237283</v>
      </c>
      <c r="U306" s="197">
        <v>541673.40866511455</v>
      </c>
      <c r="V306" s="197">
        <v>-487210702</v>
      </c>
      <c r="W306" s="197">
        <v>1063525185</v>
      </c>
      <c r="X306" s="197"/>
      <c r="Y306" s="197"/>
      <c r="Z306" s="198">
        <v>62.2361726548326</v>
      </c>
      <c r="AA306" s="198">
        <v>17.324860624790706</v>
      </c>
      <c r="AB306" s="197">
        <v>0</v>
      </c>
      <c r="AC306" s="197">
        <v>0</v>
      </c>
      <c r="AD306" s="197">
        <v>277985.34170037985</v>
      </c>
      <c r="AE306" s="197">
        <v>439200.30153855681</v>
      </c>
      <c r="AF306" s="197">
        <v>55827.16441439699</v>
      </c>
      <c r="AG306" s="197">
        <v>59882.803522668379</v>
      </c>
      <c r="AH306" s="197">
        <v>25176.456430764949</v>
      </c>
      <c r="AI306" s="197">
        <v>40340.242394238732</v>
      </c>
      <c r="AJ306" s="197">
        <v>33027.543205674636</v>
      </c>
      <c r="AK306" s="197">
        <v>208430.851102671</v>
      </c>
      <c r="AL306" s="227">
        <v>2.931514337004211E-2</v>
      </c>
      <c r="AM306" s="227">
        <v>7.0646132982485454E-2</v>
      </c>
      <c r="AN306" s="227">
        <v>0.25003740924287265</v>
      </c>
      <c r="AO306" s="227">
        <v>0.18101968325096501</v>
      </c>
      <c r="AP306" s="227">
        <v>0.30624474237886384</v>
      </c>
      <c r="AQ306" s="227">
        <v>0.29712508660651021</v>
      </c>
      <c r="AR306" s="227">
        <v>0</v>
      </c>
      <c r="AS306" s="227">
        <v>0</v>
      </c>
      <c r="AT306" s="227">
        <v>0</v>
      </c>
      <c r="AU306" s="227">
        <v>0</v>
      </c>
      <c r="AV306" s="227">
        <v>0</v>
      </c>
      <c r="AW306" s="227">
        <v>0</v>
      </c>
      <c r="AX306" s="227">
        <v>0</v>
      </c>
      <c r="AY306" s="227">
        <v>0</v>
      </c>
      <c r="AZ306" s="227">
        <v>0</v>
      </c>
      <c r="BA306" s="227">
        <v>0</v>
      </c>
      <c r="BB306" s="237" t="s">
        <v>707</v>
      </c>
      <c r="BC306" s="237" t="s">
        <v>1341</v>
      </c>
      <c r="BD306" s="237" t="s">
        <v>786</v>
      </c>
    </row>
    <row r="307" spans="1:56" ht="18" customHeight="1" x14ac:dyDescent="0.15">
      <c r="A307" s="199" t="s">
        <v>988</v>
      </c>
      <c r="B307" s="200">
        <v>1737500.9880845931</v>
      </c>
      <c r="C307" s="200">
        <v>2245551.6278774771</v>
      </c>
      <c r="D307" s="228">
        <v>5.9164277270975854</v>
      </c>
      <c r="E307" s="228">
        <v>4.5868816387127076</v>
      </c>
      <c r="F307" s="201">
        <v>0.62051204357740342</v>
      </c>
      <c r="G307" s="201">
        <v>0.44501705929745822</v>
      </c>
      <c r="H307" s="200">
        <v>1023309.5146083304</v>
      </c>
      <c r="I307" s="200">
        <v>1487472.8032606209</v>
      </c>
      <c r="J307" s="201">
        <v>0.46497071042931892</v>
      </c>
      <c r="K307" s="201">
        <v>0.40598216125217995</v>
      </c>
      <c r="L307" s="201">
        <v>0.85526261060425035</v>
      </c>
      <c r="M307" s="201">
        <v>0.73877041686966916</v>
      </c>
      <c r="N307" s="201">
        <v>0.11332502868131944</v>
      </c>
      <c r="O307" s="201">
        <v>0.15321596268835269</v>
      </c>
      <c r="P307" s="201">
        <v>0.96689507188318935</v>
      </c>
      <c r="Q307" s="201">
        <v>0.96335487680710874</v>
      </c>
      <c r="R307" s="201">
        <v>0.96673120986277361</v>
      </c>
      <c r="S307" s="201">
        <v>0.96325544151701448</v>
      </c>
      <c r="T307" s="202">
        <v>251481.35708789952</v>
      </c>
      <c r="U307" s="202">
        <v>586604.51564806921</v>
      </c>
      <c r="V307" s="202">
        <v>1044855765</v>
      </c>
      <c r="W307" s="202">
        <v>1687288211</v>
      </c>
      <c r="X307" s="202"/>
      <c r="Y307" s="202"/>
      <c r="Z307" s="203">
        <v>8.1902213245997562</v>
      </c>
      <c r="AA307" s="203">
        <v>8.2736249074126285</v>
      </c>
      <c r="AB307" s="202">
        <v>0</v>
      </c>
      <c r="AC307" s="202">
        <v>0</v>
      </c>
      <c r="AD307" s="202">
        <v>248284.67763937701</v>
      </c>
      <c r="AE307" s="202">
        <v>418682.73336937767</v>
      </c>
      <c r="AF307" s="202">
        <v>66503.370812451918</v>
      </c>
      <c r="AG307" s="202">
        <v>71067.625070182374</v>
      </c>
      <c r="AH307" s="202">
        <v>24092.297822786917</v>
      </c>
      <c r="AI307" s="202">
        <v>39780.436794277273</v>
      </c>
      <c r="AJ307" s="202">
        <v>31474.982449208761</v>
      </c>
      <c r="AK307" s="202">
        <v>211279.74050198591</v>
      </c>
      <c r="AL307" s="229">
        <v>7.5096422764699924E-2</v>
      </c>
      <c r="AM307" s="229">
        <v>7.0402120198372428E-2</v>
      </c>
      <c r="AN307" s="229">
        <v>0.1608715112675595</v>
      </c>
      <c r="AO307" s="229">
        <v>0.15008412092528006</v>
      </c>
      <c r="AP307" s="229">
        <v>0.21193051482374392</v>
      </c>
      <c r="AQ307" s="229">
        <v>0.2247130941336275</v>
      </c>
      <c r="AR307" s="229">
        <v>0</v>
      </c>
      <c r="AS307" s="229">
        <v>0</v>
      </c>
      <c r="AT307" s="229">
        <v>0</v>
      </c>
      <c r="AU307" s="229">
        <v>0</v>
      </c>
      <c r="AV307" s="229">
        <v>0</v>
      </c>
      <c r="AW307" s="229">
        <v>0</v>
      </c>
      <c r="AX307" s="229">
        <v>0</v>
      </c>
      <c r="AY307" s="229">
        <v>0</v>
      </c>
      <c r="AZ307" s="229">
        <v>0</v>
      </c>
      <c r="BA307" s="229">
        <v>0</v>
      </c>
      <c r="BB307" s="236" t="s">
        <v>705</v>
      </c>
      <c r="BC307" s="236" t="s">
        <v>1341</v>
      </c>
      <c r="BD307" s="236" t="s">
        <v>806</v>
      </c>
    </row>
    <row r="308" spans="1:56" ht="18" customHeight="1" x14ac:dyDescent="0.15">
      <c r="A308" s="194" t="s">
        <v>989</v>
      </c>
      <c r="B308" s="195">
        <v>1252640.6257017145</v>
      </c>
      <c r="C308" s="195">
        <v>1697478.0358974359</v>
      </c>
      <c r="D308" s="226">
        <v>4.0967760863190792</v>
      </c>
      <c r="E308" s="226">
        <v>3.1342209081752523</v>
      </c>
      <c r="F308" s="196">
        <v>0.62008367344871163</v>
      </c>
      <c r="G308" s="196">
        <v>0.44968877002366647</v>
      </c>
      <c r="H308" s="195">
        <v>659729.32629343041</v>
      </c>
      <c r="I308" s="195">
        <v>1211571.8164466696</v>
      </c>
      <c r="J308" s="196">
        <v>1.3264283178131908</v>
      </c>
      <c r="K308" s="196">
        <v>1.7261769763589623</v>
      </c>
      <c r="L308" s="196">
        <v>0.77375550276230276</v>
      </c>
      <c r="M308" s="196">
        <v>0.66430763408221194</v>
      </c>
      <c r="N308" s="196">
        <v>0.19698882820649713</v>
      </c>
      <c r="O308" s="196">
        <v>0.32709899421151201</v>
      </c>
      <c r="P308" s="196">
        <v>0.94929942703560033</v>
      </c>
      <c r="Q308" s="196">
        <v>0.94247047582788213</v>
      </c>
      <c r="R308" s="196">
        <v>0.94924302792965376</v>
      </c>
      <c r="S308" s="196">
        <v>0.94243909782918167</v>
      </c>
      <c r="T308" s="197">
        <v>283403.04858139891</v>
      </c>
      <c r="U308" s="197">
        <v>569830.41796389013</v>
      </c>
      <c r="V308" s="197">
        <v>-82940319</v>
      </c>
      <c r="W308" s="197">
        <v>73607661</v>
      </c>
      <c r="X308" s="197"/>
      <c r="Y308" s="197"/>
      <c r="Z308" s="198">
        <v>19.215703501474412</v>
      </c>
      <c r="AA308" s="198">
        <v>18.25503958621286</v>
      </c>
      <c r="AB308" s="197">
        <v>0</v>
      </c>
      <c r="AC308" s="197">
        <v>0</v>
      </c>
      <c r="AD308" s="197">
        <v>250876.55882263696</v>
      </c>
      <c r="AE308" s="197">
        <v>447684.02585343656</v>
      </c>
      <c r="AF308" s="197">
        <v>54817.186193293885</v>
      </c>
      <c r="AG308" s="197">
        <v>58908.068183887117</v>
      </c>
      <c r="AH308" s="197">
        <v>15231.449916552876</v>
      </c>
      <c r="AI308" s="197">
        <v>25790.393688362921</v>
      </c>
      <c r="AJ308" s="197">
        <v>29337.867576998935</v>
      </c>
      <c r="AK308" s="197">
        <v>260295.34055530268</v>
      </c>
      <c r="AL308" s="227">
        <v>4.5145075158634598E-2</v>
      </c>
      <c r="AM308" s="227">
        <v>4.1916472817614681E-2</v>
      </c>
      <c r="AN308" s="227">
        <v>0.54340473093039166</v>
      </c>
      <c r="AO308" s="227">
        <v>0.44696586198893051</v>
      </c>
      <c r="AP308" s="227">
        <v>0.23651140416294356</v>
      </c>
      <c r="AQ308" s="227">
        <v>0.26769981513418112</v>
      </c>
      <c r="AR308" s="227">
        <v>0</v>
      </c>
      <c r="AS308" s="227">
        <v>0</v>
      </c>
      <c r="AT308" s="227">
        <v>0</v>
      </c>
      <c r="AU308" s="227">
        <v>0</v>
      </c>
      <c r="AV308" s="227">
        <v>0</v>
      </c>
      <c r="AW308" s="227">
        <v>0</v>
      </c>
      <c r="AX308" s="227">
        <v>0</v>
      </c>
      <c r="AY308" s="227">
        <v>0</v>
      </c>
      <c r="AZ308" s="227">
        <v>0</v>
      </c>
      <c r="BA308" s="227">
        <v>0</v>
      </c>
      <c r="BB308" s="237" t="s">
        <v>705</v>
      </c>
      <c r="BC308" s="237" t="s">
        <v>1341</v>
      </c>
      <c r="BD308" s="237" t="s">
        <v>806</v>
      </c>
    </row>
    <row r="309" spans="1:56" ht="18" customHeight="1" x14ac:dyDescent="0.15">
      <c r="A309" s="199" t="s">
        <v>990</v>
      </c>
      <c r="B309" s="200">
        <v>815831.66020355362</v>
      </c>
      <c r="C309" s="200">
        <v>1060617.7954459202</v>
      </c>
      <c r="D309" s="228">
        <v>3.1054332515945875</v>
      </c>
      <c r="E309" s="228">
        <v>2.1771007359222558</v>
      </c>
      <c r="F309" s="201">
        <v>0.79247436117522119</v>
      </c>
      <c r="G309" s="201">
        <v>0.72488828735801258</v>
      </c>
      <c r="H309" s="200">
        <v>1977094.3236501638</v>
      </c>
      <c r="I309" s="200">
        <v>2249709.707952389</v>
      </c>
      <c r="J309" s="201">
        <v>0.20029134394317524</v>
      </c>
      <c r="K309" s="201">
        <v>0.40239483604078891</v>
      </c>
      <c r="L309" s="201">
        <v>0.60572975752214808</v>
      </c>
      <c r="M309" s="201">
        <v>0.48545666441380603</v>
      </c>
      <c r="N309" s="201">
        <v>0.3277237693449353</v>
      </c>
      <c r="O309" s="201">
        <v>0.47983790968365575</v>
      </c>
      <c r="P309" s="201">
        <v>1.0400973285378061</v>
      </c>
      <c r="Q309" s="201">
        <v>0.99930149142277291</v>
      </c>
      <c r="R309" s="201">
        <v>1.0403312194029217</v>
      </c>
      <c r="S309" s="201">
        <v>0.99942791785653429</v>
      </c>
      <c r="T309" s="202">
        <v>321658.14648956357</v>
      </c>
      <c r="U309" s="202">
        <v>545733.81825081946</v>
      </c>
      <c r="V309" s="202">
        <v>223129365</v>
      </c>
      <c r="W309" s="202">
        <v>655184582</v>
      </c>
      <c r="X309" s="202"/>
      <c r="Y309" s="202"/>
      <c r="Z309" s="203">
        <v>14.298744072276849</v>
      </c>
      <c r="AA309" s="203">
        <v>15.834787807466817</v>
      </c>
      <c r="AB309" s="202">
        <v>0</v>
      </c>
      <c r="AC309" s="202">
        <v>0</v>
      </c>
      <c r="AD309" s="202">
        <v>245073.26141107472</v>
      </c>
      <c r="AE309" s="202">
        <v>435606.00472658273</v>
      </c>
      <c r="AF309" s="202">
        <v>60567.597929963777</v>
      </c>
      <c r="AG309" s="202">
        <v>65470.192754873213</v>
      </c>
      <c r="AH309" s="202">
        <v>27697.449715370021</v>
      </c>
      <c r="AI309" s="202">
        <v>32991.859789546317</v>
      </c>
      <c r="AJ309" s="202">
        <v>33668.777609108161</v>
      </c>
      <c r="AK309" s="202">
        <v>256080.18385371743</v>
      </c>
      <c r="AL309" s="229">
        <v>3.8265697503899278E-2</v>
      </c>
      <c r="AM309" s="229">
        <v>4.4060686207366827E-2</v>
      </c>
      <c r="AN309" s="229">
        <v>0.27427919386805683</v>
      </c>
      <c r="AO309" s="229">
        <v>0.38748409456573463</v>
      </c>
      <c r="AP309" s="229">
        <v>0.19447216404500481</v>
      </c>
      <c r="AQ309" s="229">
        <v>0.14246445072734448</v>
      </c>
      <c r="AR309" s="229">
        <v>0</v>
      </c>
      <c r="AS309" s="229">
        <v>0</v>
      </c>
      <c r="AT309" s="229">
        <v>0</v>
      </c>
      <c r="AU309" s="229">
        <v>0</v>
      </c>
      <c r="AV309" s="229">
        <v>0</v>
      </c>
      <c r="AW309" s="229">
        <v>0</v>
      </c>
      <c r="AX309" s="229">
        <v>0</v>
      </c>
      <c r="AY309" s="229">
        <v>0</v>
      </c>
      <c r="AZ309" s="229">
        <v>0</v>
      </c>
      <c r="BA309" s="229">
        <v>0</v>
      </c>
      <c r="BB309" s="236" t="s">
        <v>705</v>
      </c>
      <c r="BC309" s="236" t="s">
        <v>1341</v>
      </c>
      <c r="BD309" s="236" t="s">
        <v>806</v>
      </c>
    </row>
    <row r="310" spans="1:56" ht="18" customHeight="1" x14ac:dyDescent="0.15">
      <c r="A310" s="194" t="s">
        <v>991</v>
      </c>
      <c r="B310" s="195">
        <v>1009166.0072710215</v>
      </c>
      <c r="C310" s="195">
        <v>1359440.5142488566</v>
      </c>
      <c r="D310" s="226">
        <v>3.3967598169692481</v>
      </c>
      <c r="E310" s="226">
        <v>2.7702212895011904</v>
      </c>
      <c r="F310" s="196">
        <v>0.62554612272867094</v>
      </c>
      <c r="G310" s="196">
        <v>0.63674319022114445</v>
      </c>
      <c r="H310" s="195">
        <v>1636728.4863961535</v>
      </c>
      <c r="I310" s="195">
        <v>2527003.015187053</v>
      </c>
      <c r="J310" s="196">
        <v>0.76360450899474974</v>
      </c>
      <c r="K310" s="196">
        <v>0.51237115204886241</v>
      </c>
      <c r="L310" s="196">
        <v>0.80864902417770024</v>
      </c>
      <c r="M310" s="196">
        <v>0.68754890629690835</v>
      </c>
      <c r="N310" s="196">
        <v>0.132200078467933</v>
      </c>
      <c r="O310" s="196">
        <v>0.24148287715695235</v>
      </c>
      <c r="P310" s="196">
        <v>1.0462389132907</v>
      </c>
      <c r="Q310" s="196">
        <v>1.0015266244817387</v>
      </c>
      <c r="R310" s="196">
        <v>1.0363059298210879</v>
      </c>
      <c r="S310" s="196">
        <v>0.99514730599488166</v>
      </c>
      <c r="T310" s="197">
        <v>193104.900258004</v>
      </c>
      <c r="U310" s="197">
        <v>424758.67550134874</v>
      </c>
      <c r="V310" s="197">
        <v>-11861246</v>
      </c>
      <c r="W310" s="197">
        <v>583293551</v>
      </c>
      <c r="X310" s="197"/>
      <c r="Y310" s="197"/>
      <c r="Z310" s="198">
        <v>6.2464888646423136</v>
      </c>
      <c r="AA310" s="198">
        <v>5.7581116007550364</v>
      </c>
      <c r="AB310" s="197">
        <v>0</v>
      </c>
      <c r="AC310" s="197">
        <v>0</v>
      </c>
      <c r="AD310" s="197">
        <v>285872.75419256481</v>
      </c>
      <c r="AE310" s="197">
        <v>426098.32191861153</v>
      </c>
      <c r="AF310" s="197">
        <v>62864.058519995306</v>
      </c>
      <c r="AG310" s="197">
        <v>69258.334584261756</v>
      </c>
      <c r="AH310" s="197">
        <v>35295.781400258005</v>
      </c>
      <c r="AI310" s="197">
        <v>57794.308197490333</v>
      </c>
      <c r="AJ310" s="197">
        <v>35834.137152574178</v>
      </c>
      <c r="AK310" s="197">
        <v>213200.6107071655</v>
      </c>
      <c r="AL310" s="227">
        <v>3.5056221118877531E-2</v>
      </c>
      <c r="AM310" s="227">
        <v>0.11095475769247637</v>
      </c>
      <c r="AN310" s="227">
        <v>0.18195454573777123</v>
      </c>
      <c r="AO310" s="227">
        <v>0.21301740726829338</v>
      </c>
      <c r="AP310" s="227">
        <v>0.19553702280527555</v>
      </c>
      <c r="AQ310" s="227">
        <v>0.23629493464325066</v>
      </c>
      <c r="AR310" s="227">
        <v>0</v>
      </c>
      <c r="AS310" s="227">
        <v>0</v>
      </c>
      <c r="AT310" s="227">
        <v>0</v>
      </c>
      <c r="AU310" s="227">
        <v>0</v>
      </c>
      <c r="AV310" s="227">
        <v>0</v>
      </c>
      <c r="AW310" s="227">
        <v>0</v>
      </c>
      <c r="AX310" s="227">
        <v>0</v>
      </c>
      <c r="AY310" s="227">
        <v>0</v>
      </c>
      <c r="AZ310" s="227">
        <v>0</v>
      </c>
      <c r="BA310" s="227">
        <v>0</v>
      </c>
      <c r="BB310" s="237" t="s">
        <v>705</v>
      </c>
      <c r="BC310" s="237" t="s">
        <v>1341</v>
      </c>
      <c r="BD310" s="237" t="s">
        <v>803</v>
      </c>
    </row>
    <row r="311" spans="1:56" ht="18" customHeight="1" x14ac:dyDescent="0.15">
      <c r="A311" s="199" t="s">
        <v>992</v>
      </c>
      <c r="B311" s="200">
        <v>2449632.6563225864</v>
      </c>
      <c r="C311" s="200">
        <v>2979176.7450524946</v>
      </c>
      <c r="D311" s="228">
        <v>5.5022996725047069</v>
      </c>
      <c r="E311" s="228">
        <v>4.0184822494741574</v>
      </c>
      <c r="F311" s="201">
        <v>0.60308238944930082</v>
      </c>
      <c r="G311" s="201">
        <v>0.57319867246110723</v>
      </c>
      <c r="H311" s="200">
        <v>3740909.2861655671</v>
      </c>
      <c r="I311" s="200">
        <v>4618005.4089008644</v>
      </c>
      <c r="J311" s="201">
        <v>0.16558605041683228</v>
      </c>
      <c r="K311" s="201">
        <v>0.16704561846206492</v>
      </c>
      <c r="L311" s="201">
        <v>0.7098501364152453</v>
      </c>
      <c r="M311" s="201">
        <v>0.62732542179283124</v>
      </c>
      <c r="N311" s="201">
        <v>0.18240315982109967</v>
      </c>
      <c r="O311" s="201">
        <v>0.25592041405106025</v>
      </c>
      <c r="P311" s="201">
        <v>1.0119046049466176</v>
      </c>
      <c r="Q311" s="201">
        <v>1.0037362143518116</v>
      </c>
      <c r="R311" s="201">
        <v>1.0121412507468786</v>
      </c>
      <c r="S311" s="201">
        <v>1.0038812096786123</v>
      </c>
      <c r="T311" s="202">
        <v>710760.58106475894</v>
      </c>
      <c r="U311" s="202">
        <v>1110263.4368670445</v>
      </c>
      <c r="V311" s="202">
        <v>74856234</v>
      </c>
      <c r="W311" s="202">
        <v>308082317</v>
      </c>
      <c r="X311" s="202"/>
      <c r="Y311" s="202"/>
      <c r="Z311" s="203">
        <v>19.437292598104239</v>
      </c>
      <c r="AA311" s="203">
        <v>19.225525956773431</v>
      </c>
      <c r="AB311" s="202">
        <v>0</v>
      </c>
      <c r="AC311" s="202">
        <v>0</v>
      </c>
      <c r="AD311" s="202">
        <v>397289.81408529228</v>
      </c>
      <c r="AE311" s="202">
        <v>643179.58060020453</v>
      </c>
      <c r="AF311" s="202">
        <v>107040.11920468271</v>
      </c>
      <c r="AG311" s="202">
        <v>114770.13081854503</v>
      </c>
      <c r="AH311" s="202">
        <v>65769.827185728893</v>
      </c>
      <c r="AI311" s="202">
        <v>84171.840843630969</v>
      </c>
      <c r="AJ311" s="202">
        <v>77545.186007618686</v>
      </c>
      <c r="AK311" s="202">
        <v>361048.65437145781</v>
      </c>
      <c r="AL311" s="229">
        <v>5.5965296023374869E-2</v>
      </c>
      <c r="AM311" s="229">
        <v>8.5960827326473074E-2</v>
      </c>
      <c r="AN311" s="229">
        <v>0</v>
      </c>
      <c r="AO311" s="229">
        <v>3.6153896912834181E-2</v>
      </c>
      <c r="AP311" s="229">
        <v>0.17441589875502836</v>
      </c>
      <c r="AQ311" s="229">
        <v>0.21778640549915076</v>
      </c>
      <c r="AR311" s="229">
        <v>0</v>
      </c>
      <c r="AS311" s="229">
        <v>0</v>
      </c>
      <c r="AT311" s="229">
        <v>0</v>
      </c>
      <c r="AU311" s="229">
        <v>0</v>
      </c>
      <c r="AV311" s="229">
        <v>0</v>
      </c>
      <c r="AW311" s="229">
        <v>0</v>
      </c>
      <c r="AX311" s="229">
        <v>0</v>
      </c>
      <c r="AY311" s="229">
        <v>0</v>
      </c>
      <c r="AZ311" s="229">
        <v>0</v>
      </c>
      <c r="BA311" s="229">
        <v>0</v>
      </c>
      <c r="BB311" s="236" t="s">
        <v>705</v>
      </c>
      <c r="BC311" s="236" t="s">
        <v>1341</v>
      </c>
      <c r="BD311" s="236" t="s">
        <v>800</v>
      </c>
    </row>
    <row r="312" spans="1:56" ht="18" customHeight="1" x14ac:dyDescent="0.15">
      <c r="A312" s="194" t="s">
        <v>993</v>
      </c>
      <c r="B312" s="195">
        <v>1499152.3813270088</v>
      </c>
      <c r="C312" s="195">
        <v>1713464.4239023542</v>
      </c>
      <c r="D312" s="226">
        <v>4.8394841939403337</v>
      </c>
      <c r="E312" s="226">
        <v>3.5369532754374902</v>
      </c>
      <c r="F312" s="196">
        <v>0.48303435976140346</v>
      </c>
      <c r="G312" s="196">
        <v>0.48502499715286734</v>
      </c>
      <c r="H312" s="195">
        <v>1565831.710765315</v>
      </c>
      <c r="I312" s="195">
        <v>1864091.6123676752</v>
      </c>
      <c r="J312" s="196">
        <v>0.30247626717198517</v>
      </c>
      <c r="K312" s="196">
        <v>0.39978488945771123</v>
      </c>
      <c r="L312" s="196">
        <v>0.7509966040000442</v>
      </c>
      <c r="M312" s="196">
        <v>0.72673007844092463</v>
      </c>
      <c r="N312" s="196">
        <v>0.2231370792396378</v>
      </c>
      <c r="O312" s="196">
        <v>0.24128815527847169</v>
      </c>
      <c r="P312" s="196">
        <v>1.0017257744176578</v>
      </c>
      <c r="Q312" s="196">
        <v>0.99138736808911587</v>
      </c>
      <c r="R312" s="196">
        <v>1.0019316131313265</v>
      </c>
      <c r="S312" s="196">
        <v>0.99152214772724134</v>
      </c>
      <c r="T312" s="197">
        <v>373294.03407184593</v>
      </c>
      <c r="U312" s="197">
        <v>468238.28871406266</v>
      </c>
      <c r="V312" s="197">
        <v>155668238</v>
      </c>
      <c r="W312" s="197">
        <v>182247002</v>
      </c>
      <c r="X312" s="197"/>
      <c r="Y312" s="197"/>
      <c r="Z312" s="198">
        <v>10.764270670458293</v>
      </c>
      <c r="AA312" s="198">
        <v>10.331782234151451</v>
      </c>
      <c r="AB312" s="197">
        <v>0</v>
      </c>
      <c r="AC312" s="197">
        <v>0</v>
      </c>
      <c r="AD312" s="197">
        <v>281515.39978018164</v>
      </c>
      <c r="AE312" s="197">
        <v>436129.31364609249</v>
      </c>
      <c r="AF312" s="197">
        <v>61069.591774165558</v>
      </c>
      <c r="AG312" s="197">
        <v>64277.624920460461</v>
      </c>
      <c r="AH312" s="197">
        <v>30541.639382194713</v>
      </c>
      <c r="AI312" s="197">
        <v>36697.148088158734</v>
      </c>
      <c r="AJ312" s="197">
        <v>51635.458263434957</v>
      </c>
      <c r="AK312" s="197">
        <v>221376.14045236306</v>
      </c>
      <c r="AL312" s="227">
        <v>3.8848788417525842E-2</v>
      </c>
      <c r="AM312" s="227">
        <v>5.5025354774147335E-2</v>
      </c>
      <c r="AN312" s="227">
        <v>0</v>
      </c>
      <c r="AO312" s="227">
        <v>2.9205458118838786E-2</v>
      </c>
      <c r="AP312" s="227">
        <v>0.23202087995141932</v>
      </c>
      <c r="AQ312" s="227">
        <v>0.21938234708923776</v>
      </c>
      <c r="AR312" s="227">
        <v>0</v>
      </c>
      <c r="AS312" s="227">
        <v>0</v>
      </c>
      <c r="AT312" s="227">
        <v>0</v>
      </c>
      <c r="AU312" s="227">
        <v>0</v>
      </c>
      <c r="AV312" s="227">
        <v>0</v>
      </c>
      <c r="AW312" s="227">
        <v>0</v>
      </c>
      <c r="AX312" s="227">
        <v>0</v>
      </c>
      <c r="AY312" s="227">
        <v>0</v>
      </c>
      <c r="AZ312" s="227">
        <v>0</v>
      </c>
      <c r="BA312" s="227">
        <v>0</v>
      </c>
      <c r="BB312" s="237" t="s">
        <v>705</v>
      </c>
      <c r="BC312" s="237" t="s">
        <v>1341</v>
      </c>
      <c r="BD312" s="237" t="s">
        <v>803</v>
      </c>
    </row>
    <row r="313" spans="1:56" ht="18" customHeight="1" x14ac:dyDescent="0.15">
      <c r="A313" s="199" t="s">
        <v>994</v>
      </c>
      <c r="B313" s="200">
        <v>24427325.052719809</v>
      </c>
      <c r="C313" s="200">
        <v>25175515.503729779</v>
      </c>
      <c r="D313" s="228">
        <v>30.3936383878006</v>
      </c>
      <c r="E313" s="228">
        <v>20.968168927635894</v>
      </c>
      <c r="F313" s="201">
        <v>0.71893350519327104</v>
      </c>
      <c r="G313" s="201">
        <v>0.68851895017854159</v>
      </c>
      <c r="H313" s="200">
        <v>4611508.4609839916</v>
      </c>
      <c r="I313" s="200">
        <v>5636875.6019612774</v>
      </c>
      <c r="J313" s="201">
        <v>0.5141124959762946</v>
      </c>
      <c r="K313" s="201">
        <v>0.56415216117554945</v>
      </c>
      <c r="L313" s="201">
        <v>0.96753043064999233</v>
      </c>
      <c r="M313" s="201">
        <v>0.93984899198285221</v>
      </c>
      <c r="N313" s="201">
        <v>2.0843222119893024E-2</v>
      </c>
      <c r="O313" s="201">
        <v>4.5606458530773657E-2</v>
      </c>
      <c r="P313" s="201">
        <v>0.94480521820447605</v>
      </c>
      <c r="Q313" s="201">
        <v>0.93264463592327218</v>
      </c>
      <c r="R313" s="201">
        <v>0.94397004431475662</v>
      </c>
      <c r="S313" s="201">
        <v>0.93185982270505896</v>
      </c>
      <c r="T313" s="202">
        <v>793144.72483446484</v>
      </c>
      <c r="U313" s="202">
        <v>1514332.6349006789</v>
      </c>
      <c r="V313" s="202">
        <v>701336869</v>
      </c>
      <c r="W313" s="202">
        <v>1261008675</v>
      </c>
      <c r="X313" s="202"/>
      <c r="Y313" s="202"/>
      <c r="Z313" s="203">
        <v>3.8826123653411941</v>
      </c>
      <c r="AA313" s="203">
        <v>6.137780182130288</v>
      </c>
      <c r="AB313" s="202">
        <v>0</v>
      </c>
      <c r="AC313" s="202">
        <v>0</v>
      </c>
      <c r="AD313" s="202">
        <v>676059.62903360999</v>
      </c>
      <c r="AE313" s="202">
        <v>903549.81024222611</v>
      </c>
      <c r="AF313" s="202">
        <v>245993.32260497863</v>
      </c>
      <c r="AG313" s="202">
        <v>264040.23049199564</v>
      </c>
      <c r="AH313" s="202">
        <v>74728.692565585443</v>
      </c>
      <c r="AI313" s="202">
        <v>97791.943759953065</v>
      </c>
      <c r="AJ313" s="202">
        <v>39500.450590897664</v>
      </c>
      <c r="AK313" s="202">
        <v>313828.69717542536</v>
      </c>
      <c r="AL313" s="229">
        <v>5.1024093605867647E-2</v>
      </c>
      <c r="AM313" s="229">
        <v>0.13279436646183221</v>
      </c>
      <c r="AN313" s="229">
        <v>0</v>
      </c>
      <c r="AO313" s="229">
        <v>0</v>
      </c>
      <c r="AP313" s="229">
        <v>0.10818599626370214</v>
      </c>
      <c r="AQ313" s="229">
        <v>0.16760653698468894</v>
      </c>
      <c r="AR313" s="229">
        <v>0</v>
      </c>
      <c r="AS313" s="229">
        <v>0</v>
      </c>
      <c r="AT313" s="229">
        <v>0</v>
      </c>
      <c r="AU313" s="229">
        <v>0</v>
      </c>
      <c r="AV313" s="229">
        <v>0</v>
      </c>
      <c r="AW313" s="229">
        <v>0</v>
      </c>
      <c r="AX313" s="229">
        <v>0</v>
      </c>
      <c r="AY313" s="229">
        <v>0</v>
      </c>
      <c r="AZ313" s="229">
        <v>0</v>
      </c>
      <c r="BA313" s="229">
        <v>0</v>
      </c>
      <c r="BB313" s="236" t="s">
        <v>705</v>
      </c>
      <c r="BC313" s="236" t="s">
        <v>1341</v>
      </c>
      <c r="BD313" s="236" t="s">
        <v>800</v>
      </c>
    </row>
    <row r="314" spans="1:56" ht="18" customHeight="1" x14ac:dyDescent="0.15">
      <c r="A314" s="194" t="s">
        <v>995</v>
      </c>
      <c r="B314" s="195">
        <v>1615342.8632014685</v>
      </c>
      <c r="C314" s="195">
        <v>2459458.8746436522</v>
      </c>
      <c r="D314" s="226">
        <v>4.2006099244077308</v>
      </c>
      <c r="E314" s="226">
        <v>3.4162996306433411</v>
      </c>
      <c r="F314" s="196">
        <v>0.65869868413479749</v>
      </c>
      <c r="G314" s="196">
        <v>0.632334625281888</v>
      </c>
      <c r="H314" s="195">
        <v>2218183.2088491428</v>
      </c>
      <c r="I314" s="195">
        <v>3863410.3143671653</v>
      </c>
      <c r="J314" s="196">
        <v>0.58717980706033968</v>
      </c>
      <c r="K314" s="196">
        <v>0.96875301637813571</v>
      </c>
      <c r="L314" s="196">
        <v>0.72925517821160712</v>
      </c>
      <c r="M314" s="196">
        <v>0.70372665405329937</v>
      </c>
      <c r="N314" s="196">
        <v>0.21691231039703868</v>
      </c>
      <c r="O314" s="196">
        <v>0.25751344532326381</v>
      </c>
      <c r="P314" s="196">
        <v>1.0316850098728623</v>
      </c>
      <c r="Q314" s="196">
        <v>0.98722633484993094</v>
      </c>
      <c r="R314" s="196">
        <v>1.0879890242410499</v>
      </c>
      <c r="S314" s="196">
        <v>1.0180123743434559</v>
      </c>
      <c r="T314" s="197">
        <v>437345.71562463394</v>
      </c>
      <c r="U314" s="197">
        <v>728672.11000898201</v>
      </c>
      <c r="V314" s="197">
        <v>89639172</v>
      </c>
      <c r="W314" s="197">
        <v>290581432</v>
      </c>
      <c r="X314" s="197"/>
      <c r="Y314" s="197"/>
      <c r="Z314" s="198">
        <v>9.091328352180275</v>
      </c>
      <c r="AA314" s="198">
        <v>6.2358720723003573</v>
      </c>
      <c r="AB314" s="197">
        <v>0</v>
      </c>
      <c r="AC314" s="197">
        <v>0</v>
      </c>
      <c r="AD314" s="197">
        <v>316091.84984574531</v>
      </c>
      <c r="AE314" s="197">
        <v>570408.09833248728</v>
      </c>
      <c r="AF314" s="197">
        <v>86784.16268988949</v>
      </c>
      <c r="AG314" s="197">
        <v>104843.85656265866</v>
      </c>
      <c r="AH314" s="197">
        <v>42382.000312414581</v>
      </c>
      <c r="AI314" s="197">
        <v>75186.532979263488</v>
      </c>
      <c r="AJ314" s="197">
        <v>56432.916311945955</v>
      </c>
      <c r="AK314" s="197">
        <v>312879.24559690716</v>
      </c>
      <c r="AL314" s="227">
        <v>3.6851326640846775E-2</v>
      </c>
      <c r="AM314" s="227">
        <v>8.5192074977535989E-2</v>
      </c>
      <c r="AN314" s="227">
        <v>0</v>
      </c>
      <c r="AO314" s="227">
        <v>0</v>
      </c>
      <c r="AP314" s="227">
        <v>0.19162887719962446</v>
      </c>
      <c r="AQ314" s="227">
        <v>0.2587285718421557</v>
      </c>
      <c r="AR314" s="227">
        <v>0</v>
      </c>
      <c r="AS314" s="227">
        <v>0</v>
      </c>
      <c r="AT314" s="227">
        <v>0</v>
      </c>
      <c r="AU314" s="227">
        <v>0</v>
      </c>
      <c r="AV314" s="227">
        <v>0</v>
      </c>
      <c r="AW314" s="227">
        <v>0</v>
      </c>
      <c r="AX314" s="227">
        <v>0</v>
      </c>
      <c r="AY314" s="227">
        <v>0</v>
      </c>
      <c r="AZ314" s="227">
        <v>0</v>
      </c>
      <c r="BA314" s="227">
        <v>0</v>
      </c>
      <c r="BB314" s="237" t="s">
        <v>705</v>
      </c>
      <c r="BC314" s="237" t="s">
        <v>1341</v>
      </c>
      <c r="BD314" s="237" t="s">
        <v>806</v>
      </c>
    </row>
    <row r="315" spans="1:56" ht="18" customHeight="1" x14ac:dyDescent="0.15">
      <c r="A315" s="199" t="s">
        <v>996</v>
      </c>
      <c r="B315" s="200">
        <v>4806796.0361765679</v>
      </c>
      <c r="C315" s="200">
        <v>7984486.1848655818</v>
      </c>
      <c r="D315" s="228">
        <v>5.4634207227349583</v>
      </c>
      <c r="E315" s="228">
        <v>6.7297804913837371</v>
      </c>
      <c r="F315" s="201">
        <v>0.55993223618164445</v>
      </c>
      <c r="G315" s="201">
        <v>0.5223229122139087</v>
      </c>
      <c r="H315" s="200">
        <v>6003749.6342515768</v>
      </c>
      <c r="I315" s="200">
        <v>11729294.165283771</v>
      </c>
      <c r="J315" s="201">
        <v>0.82493467199551873</v>
      </c>
      <c r="K315" s="201">
        <v>0.61419509507583281</v>
      </c>
      <c r="L315" s="201">
        <v>0.94088020369833636</v>
      </c>
      <c r="M315" s="201">
        <v>0.93329572601157185</v>
      </c>
      <c r="N315" s="201">
        <v>3.8135976522982971E-2</v>
      </c>
      <c r="O315" s="201">
        <v>5.6803647330013536E-2</v>
      </c>
      <c r="P315" s="201">
        <v>1.1454756042025445</v>
      </c>
      <c r="Q315" s="201">
        <v>1.1895212699463211</v>
      </c>
      <c r="R315" s="201">
        <v>1.1454756042025445</v>
      </c>
      <c r="S315" s="201">
        <v>1.1895212699463211</v>
      </c>
      <c r="T315" s="202">
        <v>284176.80252240296</v>
      </c>
      <c r="U315" s="202">
        <v>532599.3541320943</v>
      </c>
      <c r="V315" s="202">
        <v>-37360406</v>
      </c>
      <c r="W315" s="202">
        <v>-25337075</v>
      </c>
      <c r="X315" s="202"/>
      <c r="Y315" s="202"/>
      <c r="Z315" s="203">
        <v>2.8611544961685196</v>
      </c>
      <c r="AA315" s="203">
        <v>3.7542487384397649</v>
      </c>
      <c r="AB315" s="202">
        <v>0</v>
      </c>
      <c r="AC315" s="202">
        <v>0</v>
      </c>
      <c r="AD315" s="202">
        <v>760344.93328908074</v>
      </c>
      <c r="AE315" s="202">
        <v>1095340.4938599402</v>
      </c>
      <c r="AF315" s="202">
        <v>255361.79555260538</v>
      </c>
      <c r="AG315" s="202">
        <v>273387.22734815802</v>
      </c>
      <c r="AH315" s="202">
        <v>148777.18021905079</v>
      </c>
      <c r="AI315" s="202">
        <v>280204.45701958181</v>
      </c>
      <c r="AJ315" s="202">
        <v>33210.529704613342</v>
      </c>
      <c r="AK315" s="202">
        <v>290710.11815466313</v>
      </c>
      <c r="AL315" s="229">
        <v>9.1651731017556332E-2</v>
      </c>
      <c r="AM315" s="229">
        <v>8.8372184361269979E-2</v>
      </c>
      <c r="AN315" s="229">
        <v>0</v>
      </c>
      <c r="AO315" s="229">
        <v>0</v>
      </c>
      <c r="AP315" s="229">
        <v>0.18214115863704561</v>
      </c>
      <c r="AQ315" s="229">
        <v>0.23224784535500537</v>
      </c>
      <c r="AR315" s="229">
        <v>0</v>
      </c>
      <c r="AS315" s="229">
        <v>0</v>
      </c>
      <c r="AT315" s="229">
        <v>0</v>
      </c>
      <c r="AU315" s="229">
        <v>0</v>
      </c>
      <c r="AV315" s="229">
        <v>0</v>
      </c>
      <c r="AW315" s="229">
        <v>0</v>
      </c>
      <c r="AX315" s="229">
        <v>0</v>
      </c>
      <c r="AY315" s="229">
        <v>0</v>
      </c>
      <c r="AZ315" s="229">
        <v>0</v>
      </c>
      <c r="BA315" s="229">
        <v>0</v>
      </c>
      <c r="BB315" s="236" t="s">
        <v>704</v>
      </c>
      <c r="BC315" s="236" t="s">
        <v>1341</v>
      </c>
      <c r="BD315" s="236" t="s">
        <v>794</v>
      </c>
    </row>
    <row r="316" spans="1:56" ht="18" customHeight="1" x14ac:dyDescent="0.15">
      <c r="A316" s="194" t="s">
        <v>997</v>
      </c>
      <c r="B316" s="195">
        <v>3611158.9126329045</v>
      </c>
      <c r="C316" s="195">
        <v>5255557.5249020709</v>
      </c>
      <c r="D316" s="226">
        <v>6.3829868155948883</v>
      </c>
      <c r="E316" s="226">
        <v>6.0218666399729441</v>
      </c>
      <c r="F316" s="196">
        <v>0.4618304159614085</v>
      </c>
      <c r="G316" s="196">
        <v>0.42817365241432037</v>
      </c>
      <c r="H316" s="195">
        <v>4215131.2924011378</v>
      </c>
      <c r="I316" s="195">
        <v>4717411.0040454213</v>
      </c>
      <c r="J316" s="196">
        <v>0.61329545936182139</v>
      </c>
      <c r="K316" s="196">
        <v>0.52985341251965223</v>
      </c>
      <c r="L316" s="196">
        <v>0.80848313549109996</v>
      </c>
      <c r="M316" s="196">
        <v>0.58757217774825365</v>
      </c>
      <c r="N316" s="196">
        <v>0.188502262598049</v>
      </c>
      <c r="O316" s="196">
        <v>0.24104723355246699</v>
      </c>
      <c r="P316" s="196">
        <v>1.0476427638065744</v>
      </c>
      <c r="Q316" s="196">
        <v>1.0087699741591736</v>
      </c>
      <c r="R316" s="196">
        <v>1.0482775565422189</v>
      </c>
      <c r="S316" s="196">
        <v>1.0096192086273124</v>
      </c>
      <c r="T316" s="197">
        <v>691597.83219082258</v>
      </c>
      <c r="U316" s="197">
        <v>2167538.1447141389</v>
      </c>
      <c r="V316" s="197">
        <v>1173592328</v>
      </c>
      <c r="W316" s="197">
        <v>5210152563</v>
      </c>
      <c r="X316" s="197"/>
      <c r="Y316" s="197"/>
      <c r="Z316" s="198">
        <v>12.670446227387933</v>
      </c>
      <c r="AA316" s="198">
        <v>12.288884377522562</v>
      </c>
      <c r="AB316" s="197">
        <v>0</v>
      </c>
      <c r="AC316" s="197">
        <v>0</v>
      </c>
      <c r="AD316" s="197">
        <v>439722.79093219549</v>
      </c>
      <c r="AE316" s="197">
        <v>624049.92717077036</v>
      </c>
      <c r="AF316" s="197">
        <v>74899.126259093449</v>
      </c>
      <c r="AG316" s="197">
        <v>91216.024016041789</v>
      </c>
      <c r="AH316" s="197">
        <v>96994.595329695963</v>
      </c>
      <c r="AI316" s="197">
        <v>167086.23259419887</v>
      </c>
      <c r="AJ316" s="197">
        <v>45818.229877821301</v>
      </c>
      <c r="AK316" s="197">
        <v>261735.3632134863</v>
      </c>
      <c r="AL316" s="227">
        <v>3.6817364084264295E-2</v>
      </c>
      <c r="AM316" s="227">
        <v>0.17286868949432341</v>
      </c>
      <c r="AN316" s="227">
        <v>0.34408167687627489</v>
      </c>
      <c r="AO316" s="227">
        <v>0.24392961243679911</v>
      </c>
      <c r="AP316" s="227">
        <v>0.26469405154049974</v>
      </c>
      <c r="AQ316" s="227">
        <v>0.29144768212910355</v>
      </c>
      <c r="AR316" s="227">
        <v>0</v>
      </c>
      <c r="AS316" s="227">
        <v>0</v>
      </c>
      <c r="AT316" s="227">
        <v>0</v>
      </c>
      <c r="AU316" s="227">
        <v>0</v>
      </c>
      <c r="AV316" s="227">
        <v>0</v>
      </c>
      <c r="AW316" s="227">
        <v>0</v>
      </c>
      <c r="AX316" s="227">
        <v>0</v>
      </c>
      <c r="AY316" s="227">
        <v>0</v>
      </c>
      <c r="AZ316" s="227">
        <v>0</v>
      </c>
      <c r="BA316" s="227">
        <v>0</v>
      </c>
      <c r="BB316" s="237" t="s">
        <v>706</v>
      </c>
      <c r="BC316" s="237" t="s">
        <v>1342</v>
      </c>
      <c r="BD316" s="237" t="s">
        <v>781</v>
      </c>
    </row>
    <row r="317" spans="1:56" ht="18" customHeight="1" x14ac:dyDescent="0.15">
      <c r="A317" s="199" t="s">
        <v>998</v>
      </c>
      <c r="B317" s="200">
        <v>4643056.2111762669</v>
      </c>
      <c r="C317" s="200">
        <v>4802343.5549040027</v>
      </c>
      <c r="D317" s="228">
        <v>7.0876625665612041</v>
      </c>
      <c r="E317" s="228">
        <v>5.5446232618563496</v>
      </c>
      <c r="F317" s="201">
        <v>0.47716953196497891</v>
      </c>
      <c r="G317" s="201">
        <v>0.48053942840157488</v>
      </c>
      <c r="H317" s="200">
        <v>3263922.5461719735</v>
      </c>
      <c r="I317" s="200">
        <v>3505765.0871193437</v>
      </c>
      <c r="J317" s="201">
        <v>1.0755125339957219</v>
      </c>
      <c r="K317" s="201">
        <v>1.1911562896456571</v>
      </c>
      <c r="L317" s="201">
        <v>0.81299666145328831</v>
      </c>
      <c r="M317" s="201">
        <v>0.8045912819266694</v>
      </c>
      <c r="N317" s="201">
        <v>0.18299618860749309</v>
      </c>
      <c r="O317" s="201">
        <v>0.18689099716367058</v>
      </c>
      <c r="P317" s="201">
        <v>1.0319979314443324</v>
      </c>
      <c r="Q317" s="201">
        <v>1.0189687332814388</v>
      </c>
      <c r="R317" s="201">
        <v>1.0325627113314482</v>
      </c>
      <c r="S317" s="201">
        <v>1.0193734066579807</v>
      </c>
      <c r="T317" s="202">
        <v>868267.01255000825</v>
      </c>
      <c r="U317" s="202">
        <v>938419.79781151237</v>
      </c>
      <c r="V317" s="202">
        <v>94445560</v>
      </c>
      <c r="W317" s="202">
        <v>-192928577</v>
      </c>
      <c r="X317" s="202"/>
      <c r="Y317" s="202"/>
      <c r="Z317" s="203">
        <v>13.668573903624806</v>
      </c>
      <c r="AA317" s="203">
        <v>12.715483030684927</v>
      </c>
      <c r="AB317" s="202">
        <v>0</v>
      </c>
      <c r="AC317" s="202">
        <v>0</v>
      </c>
      <c r="AD317" s="202">
        <v>535778.8469702783</v>
      </c>
      <c r="AE317" s="202">
        <v>725565.88491258852</v>
      </c>
      <c r="AF317" s="202">
        <v>82059.433605524202</v>
      </c>
      <c r="AG317" s="202">
        <v>89674.774940172822</v>
      </c>
      <c r="AH317" s="202">
        <v>69502.481394201794</v>
      </c>
      <c r="AI317" s="202">
        <v>74076.34202882665</v>
      </c>
      <c r="AJ317" s="202">
        <v>92918.680988655673</v>
      </c>
      <c r="AK317" s="202">
        <v>334532.23149010795</v>
      </c>
      <c r="AL317" s="229">
        <v>2.4774775983498913E-2</v>
      </c>
      <c r="AM317" s="229">
        <v>3.9107568788605607E-2</v>
      </c>
      <c r="AN317" s="229">
        <v>0</v>
      </c>
      <c r="AO317" s="229">
        <v>0</v>
      </c>
      <c r="AP317" s="229">
        <v>0.21649213141485152</v>
      </c>
      <c r="AQ317" s="229">
        <v>0.26993502571032785</v>
      </c>
      <c r="AR317" s="229">
        <v>0</v>
      </c>
      <c r="AS317" s="229">
        <v>0</v>
      </c>
      <c r="AT317" s="229">
        <v>0</v>
      </c>
      <c r="AU317" s="229">
        <v>0</v>
      </c>
      <c r="AV317" s="229">
        <v>0</v>
      </c>
      <c r="AW317" s="229">
        <v>0</v>
      </c>
      <c r="AX317" s="229">
        <v>0</v>
      </c>
      <c r="AY317" s="229">
        <v>0</v>
      </c>
      <c r="AZ317" s="229">
        <v>0</v>
      </c>
      <c r="BA317" s="229">
        <v>0</v>
      </c>
      <c r="BB317" s="236" t="s">
        <v>706</v>
      </c>
      <c r="BC317" s="236" t="s">
        <v>1342</v>
      </c>
      <c r="BD317" s="236" t="s">
        <v>780</v>
      </c>
    </row>
    <row r="318" spans="1:56" ht="18" customHeight="1" x14ac:dyDescent="0.15">
      <c r="A318" s="194" t="s">
        <v>999</v>
      </c>
      <c r="B318" s="195">
        <v>1048419.8799021122</v>
      </c>
      <c r="C318" s="195">
        <v>1254967.6198568763</v>
      </c>
      <c r="D318" s="226">
        <v>2.2756147722929678</v>
      </c>
      <c r="E318" s="226">
        <v>1.8688037599131277</v>
      </c>
      <c r="F318" s="196">
        <v>0.56000706944001122</v>
      </c>
      <c r="G318" s="196">
        <v>0.54197967187795482</v>
      </c>
      <c r="H318" s="195">
        <v>882954.56633996218</v>
      </c>
      <c r="I318" s="195">
        <v>1186877.8249762077</v>
      </c>
      <c r="J318" s="196">
        <v>2.0558445780845416</v>
      </c>
      <c r="K318" s="196">
        <v>1.8392421679342041</v>
      </c>
      <c r="L318" s="196">
        <v>0.33891453520464387</v>
      </c>
      <c r="M318" s="196">
        <v>0.39907911806709878</v>
      </c>
      <c r="N318" s="196">
        <v>0.64725285428358181</v>
      </c>
      <c r="O318" s="196">
        <v>0.57834104462796032</v>
      </c>
      <c r="P318" s="196">
        <v>1.0069788957572889</v>
      </c>
      <c r="Q318" s="196">
        <v>0.98234816284538318</v>
      </c>
      <c r="R318" s="196">
        <v>1.0061088602089496</v>
      </c>
      <c r="S318" s="196">
        <v>0.98180247533184939</v>
      </c>
      <c r="T318" s="197">
        <v>693095.14360577939</v>
      </c>
      <c r="U318" s="197">
        <v>754136.24892162799</v>
      </c>
      <c r="V318" s="197">
        <v>-238271958</v>
      </c>
      <c r="W318" s="197">
        <v>333198177</v>
      </c>
      <c r="X318" s="197"/>
      <c r="Y318" s="197"/>
      <c r="Z318" s="198">
        <v>53.55543047169877</v>
      </c>
      <c r="AA318" s="198">
        <v>21.875332886964603</v>
      </c>
      <c r="AB318" s="197">
        <v>0</v>
      </c>
      <c r="AC318" s="197">
        <v>0</v>
      </c>
      <c r="AD318" s="197">
        <v>325300.83041441621</v>
      </c>
      <c r="AE318" s="197">
        <v>505968.19928561721</v>
      </c>
      <c r="AF318" s="197">
        <v>71503.00376966715</v>
      </c>
      <c r="AG318" s="197">
        <v>76212.332694755853</v>
      </c>
      <c r="AH318" s="197">
        <v>18051.174133903522</v>
      </c>
      <c r="AI318" s="197">
        <v>24414.891445945443</v>
      </c>
      <c r="AJ318" s="197">
        <v>67533.126116995641</v>
      </c>
      <c r="AK318" s="197">
        <v>267850.6170759743</v>
      </c>
      <c r="AL318" s="227">
        <v>4.0581786987992932E-2</v>
      </c>
      <c r="AM318" s="227">
        <v>6.1155039824586387E-2</v>
      </c>
      <c r="AN318" s="227">
        <v>0.17603007199003359</v>
      </c>
      <c r="AO318" s="227">
        <v>0.16253873046430153</v>
      </c>
      <c r="AP318" s="227">
        <v>0.21183322889626749</v>
      </c>
      <c r="AQ318" s="227">
        <v>0.25156385596104369</v>
      </c>
      <c r="AR318" s="227">
        <v>0</v>
      </c>
      <c r="AS318" s="227">
        <v>0</v>
      </c>
      <c r="AT318" s="227">
        <v>0</v>
      </c>
      <c r="AU318" s="227">
        <v>0</v>
      </c>
      <c r="AV318" s="227">
        <v>0</v>
      </c>
      <c r="AW318" s="227">
        <v>0</v>
      </c>
      <c r="AX318" s="227">
        <v>0</v>
      </c>
      <c r="AY318" s="227">
        <v>0</v>
      </c>
      <c r="AZ318" s="227">
        <v>0</v>
      </c>
      <c r="BA318" s="227">
        <v>0</v>
      </c>
      <c r="BB318" s="237" t="s">
        <v>706</v>
      </c>
      <c r="BC318" s="237" t="s">
        <v>1342</v>
      </c>
      <c r="BD318" s="237" t="s">
        <v>781</v>
      </c>
    </row>
    <row r="319" spans="1:56" ht="18" customHeight="1" x14ac:dyDescent="0.15">
      <c r="A319" s="199" t="s">
        <v>1000</v>
      </c>
      <c r="B319" s="200">
        <v>3754955.826209595</v>
      </c>
      <c r="C319" s="200">
        <v>4080643.7012124383</v>
      </c>
      <c r="D319" s="228">
        <v>5.8883214361366782</v>
      </c>
      <c r="E319" s="228">
        <v>4.4201341324923105</v>
      </c>
      <c r="F319" s="201">
        <v>0.5856249497501187</v>
      </c>
      <c r="G319" s="201">
        <v>0.58467439125071885</v>
      </c>
      <c r="H319" s="200">
        <v>7012956.9146288754</v>
      </c>
      <c r="I319" s="200">
        <v>7552629.9096699348</v>
      </c>
      <c r="J319" s="201">
        <v>0.22350008301619431</v>
      </c>
      <c r="K319" s="201">
        <v>0.25672215116642899</v>
      </c>
      <c r="L319" s="201">
        <v>0.7239317763980484</v>
      </c>
      <c r="M319" s="201">
        <v>0.71552847610794923</v>
      </c>
      <c r="N319" s="201">
        <v>0.26655804778288283</v>
      </c>
      <c r="O319" s="201">
        <v>0.26315729652072417</v>
      </c>
      <c r="P319" s="201">
        <v>1.1147194504724678</v>
      </c>
      <c r="Q319" s="201">
        <v>1.0623046679241284</v>
      </c>
      <c r="R319" s="201">
        <v>1.1201249420831261</v>
      </c>
      <c r="S319" s="201">
        <v>1.065935387330829</v>
      </c>
      <c r="T319" s="202">
        <v>1036623.9846454811</v>
      </c>
      <c r="U319" s="202">
        <v>1160826.9321444007</v>
      </c>
      <c r="V319" s="202">
        <v>1567430670</v>
      </c>
      <c r="W319" s="202">
        <v>2116681563</v>
      </c>
      <c r="X319" s="202"/>
      <c r="Y319" s="202"/>
      <c r="Z319" s="203">
        <v>13.405038296106465</v>
      </c>
      <c r="AA319" s="203">
        <v>10.979658646767358</v>
      </c>
      <c r="AB319" s="202">
        <v>0</v>
      </c>
      <c r="AC319" s="202">
        <v>0</v>
      </c>
      <c r="AD319" s="202">
        <v>569609.91958781658</v>
      </c>
      <c r="AE319" s="202">
        <v>808079.40385796502</v>
      </c>
      <c r="AF319" s="202">
        <v>90814.305930256378</v>
      </c>
      <c r="AG319" s="202">
        <v>98415.412047041711</v>
      </c>
      <c r="AH319" s="202">
        <v>136718.16116557861</v>
      </c>
      <c r="AI319" s="202">
        <v>150701.98348536206</v>
      </c>
      <c r="AJ319" s="202">
        <v>43568.539114214873</v>
      </c>
      <c r="AK319" s="202">
        <v>295042.56784422562</v>
      </c>
      <c r="AL319" s="229">
        <v>4.0826213633275016E-2</v>
      </c>
      <c r="AM319" s="229">
        <v>7.1167214028861142E-2</v>
      </c>
      <c r="AN319" s="229">
        <v>0.25508490765148217</v>
      </c>
      <c r="AO319" s="229">
        <v>0.20733712341764238</v>
      </c>
      <c r="AP319" s="229">
        <v>0.18130070129689888</v>
      </c>
      <c r="AQ319" s="229">
        <v>0.22062789088443627</v>
      </c>
      <c r="AR319" s="229">
        <v>0</v>
      </c>
      <c r="AS319" s="229">
        <v>0</v>
      </c>
      <c r="AT319" s="229">
        <v>0</v>
      </c>
      <c r="AU319" s="229">
        <v>0</v>
      </c>
      <c r="AV319" s="229">
        <v>0</v>
      </c>
      <c r="AW319" s="229">
        <v>0</v>
      </c>
      <c r="AX319" s="229">
        <v>0</v>
      </c>
      <c r="AY319" s="229">
        <v>0</v>
      </c>
      <c r="AZ319" s="229">
        <v>0</v>
      </c>
      <c r="BA319" s="229">
        <v>0</v>
      </c>
      <c r="BB319" s="236" t="s">
        <v>705</v>
      </c>
      <c r="BC319" s="236" t="s">
        <v>1342</v>
      </c>
      <c r="BD319" s="236" t="s">
        <v>777</v>
      </c>
    </row>
    <row r="320" spans="1:56" ht="18" customHeight="1" x14ac:dyDescent="0.15">
      <c r="A320" s="194" t="s">
        <v>1001</v>
      </c>
      <c r="B320" s="195">
        <v>2320625.295442963</v>
      </c>
      <c r="C320" s="195">
        <v>3682699.2597698686</v>
      </c>
      <c r="D320" s="226">
        <v>3.1146957230538241</v>
      </c>
      <c r="E320" s="226">
        <v>3.4177422997757403</v>
      </c>
      <c r="F320" s="196">
        <v>0.45126806808554132</v>
      </c>
      <c r="G320" s="196">
        <v>0.41373523560191644</v>
      </c>
      <c r="H320" s="195">
        <v>1675725.8922833465</v>
      </c>
      <c r="I320" s="195">
        <v>3514117.6814097576</v>
      </c>
      <c r="J320" s="196">
        <v>3.031778743738462</v>
      </c>
      <c r="K320" s="196">
        <v>1.7214720555961376</v>
      </c>
      <c r="L320" s="196">
        <v>0.57446989995225362</v>
      </c>
      <c r="M320" s="196">
        <v>0.41459933599890458</v>
      </c>
      <c r="N320" s="196">
        <v>0.5449982448072741</v>
      </c>
      <c r="O320" s="196">
        <v>0.45004138222868895</v>
      </c>
      <c r="P320" s="196">
        <v>0.86999118863591951</v>
      </c>
      <c r="Q320" s="196">
        <v>0.90577486911769312</v>
      </c>
      <c r="R320" s="196">
        <v>1.0383687630812197</v>
      </c>
      <c r="S320" s="196">
        <v>1.0239114793922899</v>
      </c>
      <c r="T320" s="197">
        <v>987495.91414317512</v>
      </c>
      <c r="U320" s="197">
        <v>2155854.5919856234</v>
      </c>
      <c r="V320" s="197">
        <v>-2137677849</v>
      </c>
      <c r="W320" s="197">
        <v>-207356013</v>
      </c>
      <c r="X320" s="197"/>
      <c r="Y320" s="197"/>
      <c r="Z320" s="198">
        <v>7.0068981589756021</v>
      </c>
      <c r="AA320" s="198">
        <v>8.3394548170617888</v>
      </c>
      <c r="AB320" s="197">
        <v>0</v>
      </c>
      <c r="AC320" s="197">
        <v>0</v>
      </c>
      <c r="AD320" s="197">
        <v>496262.9545100985</v>
      </c>
      <c r="AE320" s="197">
        <v>736203.46388434409</v>
      </c>
      <c r="AF320" s="197">
        <v>112829.42858675536</v>
      </c>
      <c r="AG320" s="197">
        <v>123119.65053777862</v>
      </c>
      <c r="AH320" s="197">
        <v>45684.709358152511</v>
      </c>
      <c r="AI320" s="197">
        <v>111148.40581498272</v>
      </c>
      <c r="AJ320" s="197">
        <v>88564.719791862255</v>
      </c>
      <c r="AK320" s="197">
        <v>306378.7220985436</v>
      </c>
      <c r="AL320" s="227">
        <v>5.5009551790211844E-2</v>
      </c>
      <c r="AM320" s="227">
        <v>0.116575785016734</v>
      </c>
      <c r="AN320" s="227">
        <v>0</v>
      </c>
      <c r="AO320" s="227">
        <v>3.7468915323264858E-2</v>
      </c>
      <c r="AP320" s="227">
        <v>0.16869118492549928</v>
      </c>
      <c r="AQ320" s="227">
        <v>0.21484537908840715</v>
      </c>
      <c r="AR320" s="227">
        <v>0</v>
      </c>
      <c r="AS320" s="227">
        <v>0</v>
      </c>
      <c r="AT320" s="227">
        <v>0</v>
      </c>
      <c r="AU320" s="227">
        <v>0</v>
      </c>
      <c r="AV320" s="227">
        <v>0</v>
      </c>
      <c r="AW320" s="227">
        <v>0</v>
      </c>
      <c r="AX320" s="227">
        <v>0</v>
      </c>
      <c r="AY320" s="227">
        <v>0</v>
      </c>
      <c r="AZ320" s="227">
        <v>0</v>
      </c>
      <c r="BA320" s="227">
        <v>0</v>
      </c>
      <c r="BB320" s="237" t="s">
        <v>705</v>
      </c>
      <c r="BC320" s="237" t="s">
        <v>1342</v>
      </c>
      <c r="BD320" s="237" t="s">
        <v>775</v>
      </c>
    </row>
    <row r="321" spans="1:56" ht="18" customHeight="1" x14ac:dyDescent="0.15">
      <c r="A321" s="199" t="s">
        <v>1002</v>
      </c>
      <c r="B321" s="200">
        <v>1455446.1774148128</v>
      </c>
      <c r="C321" s="200">
        <v>2497740.991199662</v>
      </c>
      <c r="D321" s="228">
        <v>2.9367927100447546</v>
      </c>
      <c r="E321" s="228">
        <v>3.3882684724497336</v>
      </c>
      <c r="F321" s="201">
        <v>0.74341291662648745</v>
      </c>
      <c r="G321" s="201">
        <v>0.59727649094051338</v>
      </c>
      <c r="H321" s="200">
        <v>3305651.5102083921</v>
      </c>
      <c r="I321" s="200">
        <v>4629385.0837088143</v>
      </c>
      <c r="J321" s="201">
        <v>0.52952852636007619</v>
      </c>
      <c r="K321" s="201">
        <v>0.38633961611131323</v>
      </c>
      <c r="L321" s="201">
        <v>0.80983958864342032</v>
      </c>
      <c r="M321" s="201">
        <v>0.4923866831963008</v>
      </c>
      <c r="N321" s="201">
        <v>0.21049168767972024</v>
      </c>
      <c r="O321" s="201">
        <v>0.31755793243735958</v>
      </c>
      <c r="P321" s="201">
        <v>1.1272236444247137</v>
      </c>
      <c r="Q321" s="201">
        <v>1.0713744388177735</v>
      </c>
      <c r="R321" s="201">
        <v>1.1320444556517129</v>
      </c>
      <c r="S321" s="201">
        <v>1.0746634056672668</v>
      </c>
      <c r="T321" s="202">
        <v>276768.24380456208</v>
      </c>
      <c r="U321" s="202">
        <v>1267886.5890594199</v>
      </c>
      <c r="V321" s="202">
        <v>42056164</v>
      </c>
      <c r="W321" s="202">
        <v>486925792</v>
      </c>
      <c r="X321" s="202"/>
      <c r="Y321" s="202"/>
      <c r="Z321" s="203">
        <v>8.1477682068909676</v>
      </c>
      <c r="AA321" s="203">
        <v>13.122534962425769</v>
      </c>
      <c r="AB321" s="202">
        <v>0</v>
      </c>
      <c r="AC321" s="202">
        <v>0</v>
      </c>
      <c r="AD321" s="202">
        <v>494038.94487468316</v>
      </c>
      <c r="AE321" s="202">
        <v>691127.2402140242</v>
      </c>
      <c r="AF321" s="202">
        <v>116065.02724584626</v>
      </c>
      <c r="AG321" s="202">
        <v>127830.3268093495</v>
      </c>
      <c r="AH321" s="202">
        <v>59356.421360180226</v>
      </c>
      <c r="AI321" s="202">
        <v>96019.331315122516</v>
      </c>
      <c r="AJ321" s="202">
        <v>86733.453534215718</v>
      </c>
      <c r="AK321" s="202">
        <v>277210.02435933542</v>
      </c>
      <c r="AL321" s="229">
        <v>4.0193637897024681E-2</v>
      </c>
      <c r="AM321" s="229">
        <v>8.1350005429711034E-2</v>
      </c>
      <c r="AN321" s="229">
        <v>0</v>
      </c>
      <c r="AO321" s="229">
        <v>0</v>
      </c>
      <c r="AP321" s="229">
        <v>0.19753300707275592</v>
      </c>
      <c r="AQ321" s="229">
        <v>0.22203603983548173</v>
      </c>
      <c r="AR321" s="229">
        <v>0</v>
      </c>
      <c r="AS321" s="229">
        <v>0</v>
      </c>
      <c r="AT321" s="229">
        <v>0</v>
      </c>
      <c r="AU321" s="229">
        <v>0</v>
      </c>
      <c r="AV321" s="229">
        <v>0</v>
      </c>
      <c r="AW321" s="229">
        <v>0</v>
      </c>
      <c r="AX321" s="229">
        <v>0</v>
      </c>
      <c r="AY321" s="229">
        <v>0</v>
      </c>
      <c r="AZ321" s="229">
        <v>0</v>
      </c>
      <c r="BA321" s="229">
        <v>0</v>
      </c>
      <c r="BB321" s="236" t="s">
        <v>705</v>
      </c>
      <c r="BC321" s="236" t="s">
        <v>1342</v>
      </c>
      <c r="BD321" s="236" t="s">
        <v>799</v>
      </c>
    </row>
    <row r="322" spans="1:56" ht="18" customHeight="1" x14ac:dyDescent="0.15">
      <c r="A322" s="194" t="s">
        <v>1003</v>
      </c>
      <c r="B322" s="195">
        <v>2044766.0728312202</v>
      </c>
      <c r="C322" s="195">
        <v>2611556.607092551</v>
      </c>
      <c r="D322" s="226">
        <v>5.6419432543739774</v>
      </c>
      <c r="E322" s="226">
        <v>4.2456182741246264</v>
      </c>
      <c r="F322" s="196">
        <v>0.6204031425746005</v>
      </c>
      <c r="G322" s="196">
        <v>0.59721837054281357</v>
      </c>
      <c r="H322" s="195">
        <v>3908524.8721517939</v>
      </c>
      <c r="I322" s="195">
        <v>4947365.2551992713</v>
      </c>
      <c r="J322" s="196">
        <v>0.14859914055668069</v>
      </c>
      <c r="K322" s="196">
        <v>0.32936828111736444</v>
      </c>
      <c r="L322" s="196">
        <v>0.78461425574486943</v>
      </c>
      <c r="M322" s="196">
        <v>0.73239962541531811</v>
      </c>
      <c r="N322" s="196">
        <v>0.19552309048877128</v>
      </c>
      <c r="O322" s="196">
        <v>0.26203610543341271</v>
      </c>
      <c r="P322" s="196">
        <v>1.1026291050405952</v>
      </c>
      <c r="Q322" s="196">
        <v>1.0485773468639252</v>
      </c>
      <c r="R322" s="196">
        <v>1.1026102869055512</v>
      </c>
      <c r="S322" s="196">
        <v>1.0487701053918517</v>
      </c>
      <c r="T322" s="197">
        <v>440413.46242439304</v>
      </c>
      <c r="U322" s="197">
        <v>698853.52630706772</v>
      </c>
      <c r="V322" s="197">
        <v>430713265</v>
      </c>
      <c r="W322" s="197">
        <v>541653841</v>
      </c>
      <c r="X322" s="197"/>
      <c r="Y322" s="197"/>
      <c r="Z322" s="198">
        <v>9.0719017810387559</v>
      </c>
      <c r="AA322" s="198">
        <v>9.5341971930129201</v>
      </c>
      <c r="AB322" s="197">
        <v>0</v>
      </c>
      <c r="AC322" s="197">
        <v>0</v>
      </c>
      <c r="AD322" s="197">
        <v>347694.41005882842</v>
      </c>
      <c r="AE322" s="197">
        <v>554538.30267627817</v>
      </c>
      <c r="AF322" s="197">
        <v>72769.030325627638</v>
      </c>
      <c r="AG322" s="197">
        <v>75218.337227607932</v>
      </c>
      <c r="AH322" s="197">
        <v>74824.903803131994</v>
      </c>
      <c r="AI322" s="197">
        <v>96014.683652332431</v>
      </c>
      <c r="AJ322" s="197">
        <v>54025.702957991547</v>
      </c>
      <c r="AK322" s="197">
        <v>279483.75176070922</v>
      </c>
      <c r="AL322" s="227">
        <v>4.1866165914606769E-2</v>
      </c>
      <c r="AM322" s="227">
        <v>7.1307987626896108E-2</v>
      </c>
      <c r="AN322" s="227">
        <v>0.24770071660771159</v>
      </c>
      <c r="AO322" s="227">
        <v>0.20154948079617974</v>
      </c>
      <c r="AP322" s="227">
        <v>0.16044772997550624</v>
      </c>
      <c r="AQ322" s="227">
        <v>0.23162027556607578</v>
      </c>
      <c r="AR322" s="227">
        <v>0</v>
      </c>
      <c r="AS322" s="227">
        <v>0</v>
      </c>
      <c r="AT322" s="227">
        <v>0</v>
      </c>
      <c r="AU322" s="227">
        <v>0</v>
      </c>
      <c r="AV322" s="227">
        <v>0</v>
      </c>
      <c r="AW322" s="227">
        <v>0</v>
      </c>
      <c r="AX322" s="227">
        <v>0</v>
      </c>
      <c r="AY322" s="227">
        <v>0</v>
      </c>
      <c r="AZ322" s="227">
        <v>0</v>
      </c>
      <c r="BA322" s="227">
        <v>0</v>
      </c>
      <c r="BB322" s="237" t="s">
        <v>705</v>
      </c>
      <c r="BC322" s="237" t="s">
        <v>1342</v>
      </c>
      <c r="BD322" s="237" t="s">
        <v>799</v>
      </c>
    </row>
    <row r="323" spans="1:56" ht="18" customHeight="1" x14ac:dyDescent="0.15">
      <c r="A323" s="199" t="s">
        <v>1004</v>
      </c>
      <c r="B323" s="200">
        <v>5531478.2804116132</v>
      </c>
      <c r="C323" s="200">
        <v>7717818.3518314343</v>
      </c>
      <c r="D323" s="228">
        <v>7.6588075672782718</v>
      </c>
      <c r="E323" s="228">
        <v>6.8725897148725421</v>
      </c>
      <c r="F323" s="201">
        <v>0.54336322825359562</v>
      </c>
      <c r="G323" s="201">
        <v>0.51378254676756863</v>
      </c>
      <c r="H323" s="200">
        <v>5844735.4243537914</v>
      </c>
      <c r="I323" s="200">
        <v>9057512.665564131</v>
      </c>
      <c r="J323" s="201">
        <v>0.46633627780586151</v>
      </c>
      <c r="K323" s="201">
        <v>0.44773732961038309</v>
      </c>
      <c r="L323" s="201">
        <v>0.88160193424469824</v>
      </c>
      <c r="M323" s="201">
        <v>0.79568591131986621</v>
      </c>
      <c r="N323" s="201">
        <v>9.3305726053822161E-2</v>
      </c>
      <c r="O323" s="201">
        <v>0.1643478364011669</v>
      </c>
      <c r="P323" s="201">
        <v>1.0811460888692073</v>
      </c>
      <c r="Q323" s="201">
        <v>1.0312400763422169</v>
      </c>
      <c r="R323" s="201">
        <v>1.0799528317853451</v>
      </c>
      <c r="S323" s="201">
        <v>1.0292253348433655</v>
      </c>
      <c r="T323" s="202">
        <v>654916.32916819805</v>
      </c>
      <c r="U323" s="202">
        <v>1576859.0231532527</v>
      </c>
      <c r="V323" s="202">
        <v>-22981228</v>
      </c>
      <c r="W323" s="202">
        <v>645271379</v>
      </c>
      <c r="X323" s="202"/>
      <c r="Y323" s="202"/>
      <c r="Z323" s="203">
        <v>15.60875628133023</v>
      </c>
      <c r="AA323" s="203">
        <v>12.300957146346741</v>
      </c>
      <c r="AB323" s="202">
        <v>0</v>
      </c>
      <c r="AC323" s="202">
        <v>0</v>
      </c>
      <c r="AD323" s="202">
        <v>706470.76638490753</v>
      </c>
      <c r="AE323" s="202">
        <v>984462.95712360647</v>
      </c>
      <c r="AF323" s="202">
        <v>109696.68467475194</v>
      </c>
      <c r="AG323" s="202">
        <v>122287.57478868063</v>
      </c>
      <c r="AH323" s="202">
        <v>136093.31201764059</v>
      </c>
      <c r="AI323" s="202">
        <v>221549.38699007721</v>
      </c>
      <c r="AJ323" s="202">
        <v>90963.788313120182</v>
      </c>
      <c r="AK323" s="202">
        <v>353822.15692760021</v>
      </c>
      <c r="AL323" s="229">
        <v>5.0030625146495707E-2</v>
      </c>
      <c r="AM323" s="229">
        <v>0.10280799139365746</v>
      </c>
      <c r="AN323" s="229">
        <v>0.20661427260202248</v>
      </c>
      <c r="AO323" s="229">
        <v>0.45437903899351023</v>
      </c>
      <c r="AP323" s="229">
        <v>0.13618908281564468</v>
      </c>
      <c r="AQ323" s="229">
        <v>0.20816927897513207</v>
      </c>
      <c r="AR323" s="229">
        <v>0</v>
      </c>
      <c r="AS323" s="229">
        <v>0</v>
      </c>
      <c r="AT323" s="229">
        <v>0</v>
      </c>
      <c r="AU323" s="229">
        <v>0</v>
      </c>
      <c r="AV323" s="229">
        <v>0</v>
      </c>
      <c r="AW323" s="229">
        <v>0</v>
      </c>
      <c r="AX323" s="229">
        <v>0</v>
      </c>
      <c r="AY323" s="229">
        <v>0</v>
      </c>
      <c r="AZ323" s="229">
        <v>0</v>
      </c>
      <c r="BA323" s="229">
        <v>0</v>
      </c>
      <c r="BB323" s="236" t="s">
        <v>704</v>
      </c>
      <c r="BC323" s="236" t="s">
        <v>1342</v>
      </c>
      <c r="BD323" s="236" t="s">
        <v>797</v>
      </c>
    </row>
    <row r="324" spans="1:56" ht="18" customHeight="1" x14ac:dyDescent="0.15">
      <c r="A324" s="194" t="s">
        <v>1005</v>
      </c>
      <c r="B324" s="195">
        <v>9860827.4874254055</v>
      </c>
      <c r="C324" s="195">
        <v>11161734.089727195</v>
      </c>
      <c r="D324" s="226">
        <v>7.1002436136617444</v>
      </c>
      <c r="E324" s="226">
        <v>7.3673137566685618</v>
      </c>
      <c r="F324" s="196">
        <v>0.50172314696938558</v>
      </c>
      <c r="G324" s="196">
        <v>0.47760732198882277</v>
      </c>
      <c r="H324" s="195">
        <v>10023752.574381927</v>
      </c>
      <c r="I324" s="195">
        <v>11992092.968030689</v>
      </c>
      <c r="J324" s="196">
        <v>0.99113905011794845</v>
      </c>
      <c r="K324" s="196">
        <v>1.2300726592378799</v>
      </c>
      <c r="L324" s="196">
        <v>0.99635623032330034</v>
      </c>
      <c r="M324" s="196">
        <v>0.99062515329655521</v>
      </c>
      <c r="N324" s="196">
        <v>2.3756302454784895E-5</v>
      </c>
      <c r="O324" s="196">
        <v>8.1854755483814923E-3</v>
      </c>
      <c r="P324" s="196">
        <v>1.0559092978943891</v>
      </c>
      <c r="Q324" s="196">
        <v>0.98254421859475194</v>
      </c>
      <c r="R324" s="196">
        <v>1.0659755512802602</v>
      </c>
      <c r="S324" s="196">
        <v>0.99164913557912882</v>
      </c>
      <c r="T324" s="197">
        <v>35930.58418584826</v>
      </c>
      <c r="U324" s="197">
        <v>104639.54603580564</v>
      </c>
      <c r="V324" s="197">
        <v>-248657121</v>
      </c>
      <c r="W324" s="197">
        <v>-211928616</v>
      </c>
      <c r="X324" s="197"/>
      <c r="Y324" s="197"/>
      <c r="Z324" s="198">
        <v>8.9727906472158005E-4</v>
      </c>
      <c r="AA324" s="198">
        <v>0.22363910548758131</v>
      </c>
      <c r="AB324" s="197">
        <v>0</v>
      </c>
      <c r="AC324" s="197">
        <v>0</v>
      </c>
      <c r="AD324" s="197">
        <v>1065777.546462063</v>
      </c>
      <c r="AE324" s="197">
        <v>1096437.6108269393</v>
      </c>
      <c r="AF324" s="197">
        <v>150340.37659846549</v>
      </c>
      <c r="AG324" s="197">
        <v>161510.59079283889</v>
      </c>
      <c r="AH324" s="197">
        <v>244437.93137254904</v>
      </c>
      <c r="AI324" s="197">
        <v>284535.58780903672</v>
      </c>
      <c r="AJ324" s="197">
        <v>75444.060102301795</v>
      </c>
      <c r="AK324" s="197">
        <v>269854.20801364019</v>
      </c>
      <c r="AL324" s="227">
        <v>2.0720399429987216E-2</v>
      </c>
      <c r="AM324" s="227">
        <v>3.6923754445919103E-2</v>
      </c>
      <c r="AN324" s="227">
        <v>0</v>
      </c>
      <c r="AO324" s="227">
        <v>0</v>
      </c>
      <c r="AP324" s="227">
        <v>0.34526404906090663</v>
      </c>
      <c r="AQ324" s="227">
        <v>0.38578803437421305</v>
      </c>
      <c r="AR324" s="227">
        <v>0</v>
      </c>
      <c r="AS324" s="227">
        <v>0</v>
      </c>
      <c r="AT324" s="227">
        <v>0</v>
      </c>
      <c r="AU324" s="227">
        <v>0</v>
      </c>
      <c r="AV324" s="227">
        <v>0</v>
      </c>
      <c r="AW324" s="227">
        <v>0</v>
      </c>
      <c r="AX324" s="227">
        <v>0</v>
      </c>
      <c r="AY324" s="227">
        <v>0</v>
      </c>
      <c r="AZ324" s="227">
        <v>0</v>
      </c>
      <c r="BA324" s="227">
        <v>0</v>
      </c>
      <c r="BB324" s="237" t="s">
        <v>704</v>
      </c>
      <c r="BC324" s="237" t="s">
        <v>1342</v>
      </c>
      <c r="BD324" s="237" t="s">
        <v>793</v>
      </c>
    </row>
    <row r="325" spans="1:56" ht="18" customHeight="1" x14ac:dyDescent="0.15">
      <c r="A325" s="199" t="s">
        <v>1006</v>
      </c>
      <c r="B325" s="200">
        <v>2833176.4348827261</v>
      </c>
      <c r="C325" s="200">
        <v>3284564.1407494955</v>
      </c>
      <c r="D325" s="228">
        <v>6.1156640116556931</v>
      </c>
      <c r="E325" s="228">
        <v>4.1262368670340788</v>
      </c>
      <c r="F325" s="201">
        <v>0.58081229440115489</v>
      </c>
      <c r="G325" s="201">
        <v>0.55303608820664241</v>
      </c>
      <c r="H325" s="200">
        <v>1824216.3515986388</v>
      </c>
      <c r="I325" s="200">
        <v>2498999.4058035985</v>
      </c>
      <c r="J325" s="201">
        <v>1.2212581502868534</v>
      </c>
      <c r="K325" s="201">
        <v>1.0040491732856882</v>
      </c>
      <c r="L325" s="201">
        <v>0.79773206116114337</v>
      </c>
      <c r="M325" s="201">
        <v>0.71493871673820242</v>
      </c>
      <c r="N325" s="201">
        <v>0.21512124356562012</v>
      </c>
      <c r="O325" s="201">
        <v>0.27116178946280373</v>
      </c>
      <c r="P325" s="201">
        <v>1.0372213001600794</v>
      </c>
      <c r="Q325" s="201">
        <v>1.0166199255657571</v>
      </c>
      <c r="R325" s="201">
        <v>1.0437731493304772</v>
      </c>
      <c r="S325" s="201">
        <v>1.0197338931813631</v>
      </c>
      <c r="T325" s="202">
        <v>573060.75785054918</v>
      </c>
      <c r="U325" s="202">
        <v>936302.06891773478</v>
      </c>
      <c r="V325" s="202">
        <v>-627696921</v>
      </c>
      <c r="W325" s="202">
        <v>622000229</v>
      </c>
      <c r="X325" s="202"/>
      <c r="Y325" s="202"/>
      <c r="Z325" s="203">
        <v>15.270461865144675</v>
      </c>
      <c r="AA325" s="203">
        <v>10.571797598808873</v>
      </c>
      <c r="AB325" s="202">
        <v>0</v>
      </c>
      <c r="AC325" s="202">
        <v>0</v>
      </c>
      <c r="AD325" s="202">
        <v>365712.31956473016</v>
      </c>
      <c r="AE325" s="202">
        <v>463466.66582438414</v>
      </c>
      <c r="AF325" s="202">
        <v>67938.096407393066</v>
      </c>
      <c r="AG325" s="202">
        <v>190076.09314694436</v>
      </c>
      <c r="AH325" s="202">
        <v>41263.558005420498</v>
      </c>
      <c r="AI325" s="202">
        <v>69600.077435657076</v>
      </c>
      <c r="AJ325" s="202">
        <v>119583.61147677949</v>
      </c>
      <c r="AK325" s="202">
        <v>193691.46502149862</v>
      </c>
      <c r="AL325" s="229">
        <v>3.596096976918732E-2</v>
      </c>
      <c r="AM325" s="229">
        <v>0.33311711565503699</v>
      </c>
      <c r="AN325" s="229">
        <v>0</v>
      </c>
      <c r="AO325" s="229">
        <v>3.5861521419069835E-2</v>
      </c>
      <c r="AP325" s="229">
        <v>0.17618908212860215</v>
      </c>
      <c r="AQ325" s="229">
        <v>0.18553244792691928</v>
      </c>
      <c r="AR325" s="229">
        <v>0</v>
      </c>
      <c r="AS325" s="229">
        <v>0</v>
      </c>
      <c r="AT325" s="229">
        <v>0</v>
      </c>
      <c r="AU325" s="229">
        <v>0</v>
      </c>
      <c r="AV325" s="229">
        <v>0</v>
      </c>
      <c r="AW325" s="229">
        <v>0</v>
      </c>
      <c r="AX325" s="229">
        <v>0</v>
      </c>
      <c r="AY325" s="229">
        <v>0</v>
      </c>
      <c r="AZ325" s="229">
        <v>0</v>
      </c>
      <c r="BA325" s="229">
        <v>0</v>
      </c>
      <c r="BB325" s="236" t="s">
        <v>705</v>
      </c>
      <c r="BC325" s="236" t="s">
        <v>1342</v>
      </c>
      <c r="BD325" s="236" t="s">
        <v>777</v>
      </c>
    </row>
    <row r="326" spans="1:56" ht="18" customHeight="1" x14ac:dyDescent="0.15">
      <c r="A326" s="194" t="s">
        <v>1007</v>
      </c>
      <c r="B326" s="195">
        <v>1226179.1473107028</v>
      </c>
      <c r="C326" s="195">
        <v>1908298.9910098428</v>
      </c>
      <c r="D326" s="226">
        <v>3.5068853860244382</v>
      </c>
      <c r="E326" s="226">
        <v>3.5548337022942711</v>
      </c>
      <c r="F326" s="196">
        <v>0.57479433283769166</v>
      </c>
      <c r="G326" s="196">
        <v>0.43733897672138267</v>
      </c>
      <c r="H326" s="195">
        <v>1286852.1074362551</v>
      </c>
      <c r="I326" s="195">
        <v>1986490.9905254592</v>
      </c>
      <c r="J326" s="196">
        <v>1.5186420433270331</v>
      </c>
      <c r="K326" s="196">
        <v>1.2025803944082973</v>
      </c>
      <c r="L326" s="196">
        <v>0.65618208443254156</v>
      </c>
      <c r="M326" s="196">
        <v>0.51431604737854597</v>
      </c>
      <c r="N326" s="196">
        <v>0.34198584376119001</v>
      </c>
      <c r="O326" s="196">
        <v>0.38206667100528574</v>
      </c>
      <c r="P326" s="196">
        <v>0.95539937298088629</v>
      </c>
      <c r="Q326" s="196">
        <v>0.95535893374335001</v>
      </c>
      <c r="R326" s="196">
        <v>0.96126796234593792</v>
      </c>
      <c r="S326" s="196">
        <v>0.9589698134422231</v>
      </c>
      <c r="T326" s="197">
        <v>421582.35854064947</v>
      </c>
      <c r="U326" s="197">
        <v>926830.19673719292</v>
      </c>
      <c r="V326" s="197">
        <v>234702127</v>
      </c>
      <c r="W326" s="197">
        <v>1109868016</v>
      </c>
      <c r="X326" s="197"/>
      <c r="Y326" s="197"/>
      <c r="Z326" s="198">
        <v>14.878221426773642</v>
      </c>
      <c r="AA326" s="198">
        <v>13.296458869997309</v>
      </c>
      <c r="AB326" s="197">
        <v>0</v>
      </c>
      <c r="AC326" s="197">
        <v>0</v>
      </c>
      <c r="AD326" s="197">
        <v>288109.67937688914</v>
      </c>
      <c r="AE326" s="197">
        <v>422903.28514686512</v>
      </c>
      <c r="AF326" s="197">
        <v>43441.451619778352</v>
      </c>
      <c r="AG326" s="197">
        <v>46180.871715880028</v>
      </c>
      <c r="AH326" s="197">
        <v>29385.722312640472</v>
      </c>
      <c r="AI326" s="197">
        <v>48982.924571805008</v>
      </c>
      <c r="AJ326" s="197">
        <v>76207.531872432766</v>
      </c>
      <c r="AK326" s="197">
        <v>229098.33939781447</v>
      </c>
      <c r="AL326" s="227">
        <v>2.4041609046816906E-2</v>
      </c>
      <c r="AM326" s="227">
        <v>8.9151330566577758E-2</v>
      </c>
      <c r="AN326" s="227">
        <v>0.43482048227770498</v>
      </c>
      <c r="AO326" s="227">
        <v>0.37623462102752392</v>
      </c>
      <c r="AP326" s="227">
        <v>0.29412317644049391</v>
      </c>
      <c r="AQ326" s="227">
        <v>0.28927928299256939</v>
      </c>
      <c r="AR326" s="227">
        <v>0</v>
      </c>
      <c r="AS326" s="227">
        <v>0</v>
      </c>
      <c r="AT326" s="227">
        <v>0</v>
      </c>
      <c r="AU326" s="227">
        <v>0</v>
      </c>
      <c r="AV326" s="227">
        <v>0</v>
      </c>
      <c r="AW326" s="227">
        <v>0</v>
      </c>
      <c r="AX326" s="227">
        <v>0</v>
      </c>
      <c r="AY326" s="227">
        <v>0</v>
      </c>
      <c r="AZ326" s="227">
        <v>0</v>
      </c>
      <c r="BA326" s="227">
        <v>0</v>
      </c>
      <c r="BB326" s="237" t="s">
        <v>706</v>
      </c>
      <c r="BC326" s="237" t="s">
        <v>1342</v>
      </c>
      <c r="BD326" s="237" t="s">
        <v>782</v>
      </c>
    </row>
    <row r="327" spans="1:56" ht="18" customHeight="1" x14ac:dyDescent="0.15">
      <c r="A327" s="199" t="s">
        <v>1008</v>
      </c>
      <c r="B327" s="200">
        <v>1325534.3602886475</v>
      </c>
      <c r="C327" s="200">
        <v>1473614.8528864754</v>
      </c>
      <c r="D327" s="228">
        <v>3.2095273228611503</v>
      </c>
      <c r="E327" s="228">
        <v>2.3742599218816367</v>
      </c>
      <c r="F327" s="201">
        <v>0.59722087040884131</v>
      </c>
      <c r="G327" s="201">
        <v>0.58842554855815776</v>
      </c>
      <c r="H327" s="200">
        <v>2041329.9031766106</v>
      </c>
      <c r="I327" s="200">
        <v>2240504.887665526</v>
      </c>
      <c r="J327" s="201">
        <v>1.9538380140343015</v>
      </c>
      <c r="K327" s="201">
        <v>1.8053694229718413</v>
      </c>
      <c r="L327" s="201">
        <v>0.6530090594203104</v>
      </c>
      <c r="M327" s="201">
        <v>0.62212847893464385</v>
      </c>
      <c r="N327" s="201">
        <v>0.33375490553412762</v>
      </c>
      <c r="O327" s="201">
        <v>0.33305946243738765</v>
      </c>
      <c r="P327" s="201">
        <v>1.0087804772405726</v>
      </c>
      <c r="Q327" s="201">
        <v>0.99658641216716826</v>
      </c>
      <c r="R327" s="201">
        <v>1.0102950796531385</v>
      </c>
      <c r="S327" s="201">
        <v>0.99757541875181066</v>
      </c>
      <c r="T327" s="202">
        <v>459948.41444725485</v>
      </c>
      <c r="U327" s="202">
        <v>556837.08592471364</v>
      </c>
      <c r="V327" s="202">
        <v>-1093286279</v>
      </c>
      <c r="W327" s="202">
        <v>-1081598793</v>
      </c>
      <c r="X327" s="202"/>
      <c r="Y327" s="202"/>
      <c r="Z327" s="203">
        <v>31.942185790998497</v>
      </c>
      <c r="AA327" s="203">
        <v>21.664943041660845</v>
      </c>
      <c r="AB327" s="202">
        <v>0</v>
      </c>
      <c r="AC327" s="202">
        <v>0</v>
      </c>
      <c r="AD327" s="202">
        <v>304868.14566284785</v>
      </c>
      <c r="AE327" s="202">
        <v>477014.84782770422</v>
      </c>
      <c r="AF327" s="202">
        <v>40884.852179735157</v>
      </c>
      <c r="AG327" s="202">
        <v>42164.404701681298</v>
      </c>
      <c r="AH327" s="202">
        <v>43248.326030352626</v>
      </c>
      <c r="AI327" s="202">
        <v>48900.343364082728</v>
      </c>
      <c r="AJ327" s="202">
        <v>83485.379891385222</v>
      </c>
      <c r="AK327" s="202">
        <v>271964.75929921144</v>
      </c>
      <c r="AL327" s="229">
        <v>4.646805284824268E-2</v>
      </c>
      <c r="AM327" s="229">
        <v>7.211102476865465E-2</v>
      </c>
      <c r="AN327" s="229">
        <v>0.25894253749053675</v>
      </c>
      <c r="AO327" s="229">
        <v>0.24784677121898388</v>
      </c>
      <c r="AP327" s="229">
        <v>0.28108316123245264</v>
      </c>
      <c r="AQ327" s="229">
        <v>0.28731461730364355</v>
      </c>
      <c r="AR327" s="229">
        <v>0</v>
      </c>
      <c r="AS327" s="229">
        <v>0</v>
      </c>
      <c r="AT327" s="229">
        <v>0</v>
      </c>
      <c r="AU327" s="229">
        <v>0</v>
      </c>
      <c r="AV327" s="229">
        <v>0</v>
      </c>
      <c r="AW327" s="229">
        <v>0</v>
      </c>
      <c r="AX327" s="229">
        <v>0</v>
      </c>
      <c r="AY327" s="229">
        <v>0</v>
      </c>
      <c r="AZ327" s="229">
        <v>0</v>
      </c>
      <c r="BA327" s="229">
        <v>0</v>
      </c>
      <c r="BB327" s="236" t="s">
        <v>705</v>
      </c>
      <c r="BC327" s="236" t="s">
        <v>1342</v>
      </c>
      <c r="BD327" s="236" t="s">
        <v>806</v>
      </c>
    </row>
    <row r="328" spans="1:56" ht="18" customHeight="1" x14ac:dyDescent="0.15">
      <c r="A328" s="194" t="s">
        <v>1009</v>
      </c>
      <c r="B328" s="195">
        <v>1689816.853365585</v>
      </c>
      <c r="C328" s="195">
        <v>2571921.1074735173</v>
      </c>
      <c r="D328" s="226">
        <v>3.3507403647954432</v>
      </c>
      <c r="E328" s="226">
        <v>3.2206241966734765</v>
      </c>
      <c r="F328" s="196">
        <v>0.63624018970544038</v>
      </c>
      <c r="G328" s="196">
        <v>0.58673361330798512</v>
      </c>
      <c r="H328" s="195">
        <v>3253898.8056551837</v>
      </c>
      <c r="I328" s="195">
        <v>4679015.1397114014</v>
      </c>
      <c r="J328" s="196">
        <v>0.69826542883475984</v>
      </c>
      <c r="K328" s="196">
        <v>0.76762521930310101</v>
      </c>
      <c r="L328" s="196">
        <v>0.62158927029423428</v>
      </c>
      <c r="M328" s="196">
        <v>0.53795504592420984</v>
      </c>
      <c r="N328" s="196">
        <v>0.37130757487806637</v>
      </c>
      <c r="O328" s="196">
        <v>0.41790502413591241</v>
      </c>
      <c r="P328" s="196">
        <v>1.0707265965309112</v>
      </c>
      <c r="Q328" s="196">
        <v>1.0351587024628739</v>
      </c>
      <c r="R328" s="196">
        <v>1.0780442282646725</v>
      </c>
      <c r="S328" s="196">
        <v>1.0397632965661305</v>
      </c>
      <c r="T328" s="197">
        <v>639444.82855117205</v>
      </c>
      <c r="U328" s="197">
        <v>1188343.1699891568</v>
      </c>
      <c r="V328" s="197">
        <v>-137416799</v>
      </c>
      <c r="W328" s="197">
        <v>209500814</v>
      </c>
      <c r="X328" s="197"/>
      <c r="Y328" s="197"/>
      <c r="Z328" s="198">
        <v>45.088821200129942</v>
      </c>
      <c r="AA328" s="198">
        <v>24.826311571869379</v>
      </c>
      <c r="AB328" s="197">
        <v>0</v>
      </c>
      <c r="AC328" s="197">
        <v>0</v>
      </c>
      <c r="AD328" s="197">
        <v>447878.27608641254</v>
      </c>
      <c r="AE328" s="197">
        <v>683813.43235465849</v>
      </c>
      <c r="AF328" s="197">
        <v>84490.345399949962</v>
      </c>
      <c r="AG328" s="197">
        <v>91899.528734673455</v>
      </c>
      <c r="AH328" s="197">
        <v>55885.321544749357</v>
      </c>
      <c r="AI328" s="197">
        <v>91667.106722829267</v>
      </c>
      <c r="AJ328" s="197">
        <v>96343.750980065059</v>
      </c>
      <c r="AK328" s="197">
        <v>334588.10768204188</v>
      </c>
      <c r="AL328" s="227">
        <v>2.6528809631021128E-2</v>
      </c>
      <c r="AM328" s="227">
        <v>6.1193738961945417E-2</v>
      </c>
      <c r="AN328" s="227">
        <v>0.30635727409901631</v>
      </c>
      <c r="AO328" s="227">
        <v>0.3474254742730532</v>
      </c>
      <c r="AP328" s="227">
        <v>0.25797686324162572</v>
      </c>
      <c r="AQ328" s="227">
        <v>0.29363701171469386</v>
      </c>
      <c r="AR328" s="227">
        <v>0</v>
      </c>
      <c r="AS328" s="227">
        <v>0</v>
      </c>
      <c r="AT328" s="227">
        <v>0</v>
      </c>
      <c r="AU328" s="227">
        <v>0</v>
      </c>
      <c r="AV328" s="227">
        <v>0</v>
      </c>
      <c r="AW328" s="227">
        <v>0</v>
      </c>
      <c r="AX328" s="227">
        <v>0</v>
      </c>
      <c r="AY328" s="227">
        <v>0</v>
      </c>
      <c r="AZ328" s="227">
        <v>0</v>
      </c>
      <c r="BA328" s="227">
        <v>0</v>
      </c>
      <c r="BB328" s="237" t="s">
        <v>705</v>
      </c>
      <c r="BC328" s="237" t="s">
        <v>1342</v>
      </c>
      <c r="BD328" s="237" t="s">
        <v>777</v>
      </c>
    </row>
    <row r="329" spans="1:56" ht="18" customHeight="1" x14ac:dyDescent="0.15">
      <c r="A329" s="199" t="s">
        <v>1010</v>
      </c>
      <c r="B329" s="200">
        <v>6043968.5159259262</v>
      </c>
      <c r="C329" s="200">
        <v>8305667.4262962956</v>
      </c>
      <c r="D329" s="228">
        <v>4.4877279782906889</v>
      </c>
      <c r="E329" s="228">
        <v>4.7313242056352589</v>
      </c>
      <c r="F329" s="201">
        <v>0.67243086169862354</v>
      </c>
      <c r="G329" s="201">
        <v>0.63153073949667893</v>
      </c>
      <c r="H329" s="200">
        <v>12971924.921111111</v>
      </c>
      <c r="I329" s="200">
        <v>16403185.257037038</v>
      </c>
      <c r="J329" s="201">
        <v>0.65552027059346651</v>
      </c>
      <c r="K329" s="201">
        <v>0.56259660430347136</v>
      </c>
      <c r="L329" s="201">
        <v>0.76832812444964549</v>
      </c>
      <c r="M329" s="201">
        <v>0.74850196968702587</v>
      </c>
      <c r="N329" s="201">
        <v>0.2485145575421237</v>
      </c>
      <c r="O329" s="201">
        <v>0.26672846190333938</v>
      </c>
      <c r="P329" s="201">
        <v>0.99139165408574648</v>
      </c>
      <c r="Q329" s="201">
        <v>1.0359610590536048</v>
      </c>
      <c r="R329" s="201">
        <v>0.79248618229619971</v>
      </c>
      <c r="S329" s="201">
        <v>0.88904199104388315</v>
      </c>
      <c r="T329" s="202">
        <v>1400217.5218518518</v>
      </c>
      <c r="U329" s="202">
        <v>2088858.9981481482</v>
      </c>
      <c r="V329" s="202">
        <v>-11999489</v>
      </c>
      <c r="W329" s="202">
        <v>113761268</v>
      </c>
      <c r="X329" s="202"/>
      <c r="Y329" s="202"/>
      <c r="Z329" s="203">
        <v>6.9782555325951501</v>
      </c>
      <c r="AA329" s="203">
        <v>8.6329428647854805</v>
      </c>
      <c r="AB329" s="202">
        <v>0</v>
      </c>
      <c r="AC329" s="202">
        <v>0</v>
      </c>
      <c r="AD329" s="202">
        <v>936771.67481481482</v>
      </c>
      <c r="AE329" s="202">
        <v>1325258.1574074074</v>
      </c>
      <c r="AF329" s="202">
        <v>155222.90629629628</v>
      </c>
      <c r="AG329" s="202">
        <v>190845.30925925929</v>
      </c>
      <c r="AH329" s="202">
        <v>243601.95074074078</v>
      </c>
      <c r="AI329" s="202">
        <v>359778.56222222227</v>
      </c>
      <c r="AJ329" s="202">
        <v>197625.67222222223</v>
      </c>
      <c r="AK329" s="202">
        <v>481939.23888888891</v>
      </c>
      <c r="AL329" s="229">
        <v>5.3520262536786094E-2</v>
      </c>
      <c r="AM329" s="229">
        <v>6.6034646428651991E-2</v>
      </c>
      <c r="AN329" s="229">
        <v>0.39050967251718705</v>
      </c>
      <c r="AO329" s="229">
        <v>0.41933387586077431</v>
      </c>
      <c r="AP329" s="229">
        <v>0.16850492538600145</v>
      </c>
      <c r="AQ329" s="229">
        <v>0.22766598323637469</v>
      </c>
      <c r="AR329" s="229">
        <v>0</v>
      </c>
      <c r="AS329" s="229">
        <v>0</v>
      </c>
      <c r="AT329" s="229">
        <v>0</v>
      </c>
      <c r="AU329" s="229">
        <v>0</v>
      </c>
      <c r="AV329" s="229">
        <v>0</v>
      </c>
      <c r="AW329" s="229">
        <v>0</v>
      </c>
      <c r="AX329" s="229">
        <v>0</v>
      </c>
      <c r="AY329" s="229">
        <v>0</v>
      </c>
      <c r="AZ329" s="229">
        <v>0</v>
      </c>
      <c r="BA329" s="229">
        <v>0</v>
      </c>
      <c r="BB329" s="236" t="s">
        <v>704</v>
      </c>
      <c r="BC329" s="236" t="s">
        <v>1342</v>
      </c>
      <c r="BD329" s="236" t="s">
        <v>793</v>
      </c>
    </row>
    <row r="330" spans="1:56" ht="18" customHeight="1" x14ac:dyDescent="0.15">
      <c r="A330" s="194" t="s">
        <v>1011</v>
      </c>
      <c r="B330" s="195">
        <v>4572489.0642384104</v>
      </c>
      <c r="C330" s="195">
        <v>6271385.926963103</v>
      </c>
      <c r="D330" s="226">
        <v>3.3023424902373284</v>
      </c>
      <c r="E330" s="226">
        <v>3.8018256427674419</v>
      </c>
      <c r="F330" s="196">
        <v>0.49584412032869141</v>
      </c>
      <c r="G330" s="196">
        <v>0.48999540501224809</v>
      </c>
      <c r="H330" s="195">
        <v>5244189.9440870387</v>
      </c>
      <c r="I330" s="195">
        <v>8280393.4652790911</v>
      </c>
      <c r="J330" s="196">
        <v>4.5984033331859671</v>
      </c>
      <c r="K330" s="196">
        <v>3.1248691832161568</v>
      </c>
      <c r="L330" s="196">
        <v>0.90593040742006814</v>
      </c>
      <c r="M330" s="196">
        <v>0.81772622636835668</v>
      </c>
      <c r="N330" s="196">
        <v>0.10652775407891137</v>
      </c>
      <c r="O330" s="196">
        <v>0.17845737809451828</v>
      </c>
      <c r="P330" s="196">
        <v>0.97007982561261885</v>
      </c>
      <c r="Q330" s="196">
        <v>0.95810004368401414</v>
      </c>
      <c r="R330" s="196">
        <v>0.97377566763688128</v>
      </c>
      <c r="S330" s="196">
        <v>0.96106517301917149</v>
      </c>
      <c r="T330" s="197">
        <v>430132.18334910122</v>
      </c>
      <c r="U330" s="197">
        <v>1143109.1788079469</v>
      </c>
      <c r="V330" s="197">
        <v>-1804851522</v>
      </c>
      <c r="W330" s="197">
        <v>-1522151734</v>
      </c>
      <c r="X330" s="197"/>
      <c r="Y330" s="197"/>
      <c r="Z330" s="198">
        <v>3.3934840809102975</v>
      </c>
      <c r="AA330" s="198">
        <v>4.970355174812684</v>
      </c>
      <c r="AB330" s="197">
        <v>0</v>
      </c>
      <c r="AC330" s="197">
        <v>0</v>
      </c>
      <c r="AD330" s="197">
        <v>869577.86717123934</v>
      </c>
      <c r="AE330" s="197">
        <v>1070488.0127719962</v>
      </c>
      <c r="AF330" s="197">
        <v>115347.74105960266</v>
      </c>
      <c r="AG330" s="197">
        <v>127459.10085146644</v>
      </c>
      <c r="AH330" s="197">
        <v>114520.0298013245</v>
      </c>
      <c r="AI330" s="197">
        <v>189367.39649952698</v>
      </c>
      <c r="AJ330" s="197">
        <v>211788.98921475877</v>
      </c>
      <c r="AK330" s="197">
        <v>421101.49697256391</v>
      </c>
      <c r="AL330" s="227">
        <v>1.7673945342174858E-2</v>
      </c>
      <c r="AM330" s="227">
        <v>5.3861035806946171E-2</v>
      </c>
      <c r="AN330" s="227">
        <v>0</v>
      </c>
      <c r="AO330" s="227">
        <v>0</v>
      </c>
      <c r="AP330" s="227">
        <v>0.55598280602401884</v>
      </c>
      <c r="AQ330" s="227">
        <v>0.52314225154364702</v>
      </c>
      <c r="AR330" s="227">
        <v>0</v>
      </c>
      <c r="AS330" s="227">
        <v>0</v>
      </c>
      <c r="AT330" s="227">
        <v>0</v>
      </c>
      <c r="AU330" s="227">
        <v>0</v>
      </c>
      <c r="AV330" s="227">
        <v>0</v>
      </c>
      <c r="AW330" s="227">
        <v>0</v>
      </c>
      <c r="AX330" s="227">
        <v>0</v>
      </c>
      <c r="AY330" s="227">
        <v>0</v>
      </c>
      <c r="AZ330" s="227">
        <v>0</v>
      </c>
      <c r="BA330" s="227">
        <v>0</v>
      </c>
      <c r="BB330" s="237" t="s">
        <v>705</v>
      </c>
      <c r="BC330" s="237" t="s">
        <v>1342</v>
      </c>
      <c r="BD330" s="237" t="s">
        <v>800</v>
      </c>
    </row>
    <row r="331" spans="1:56" ht="18" customHeight="1" x14ac:dyDescent="0.15">
      <c r="A331" s="199" t="s">
        <v>1012</v>
      </c>
      <c r="B331" s="200">
        <v>1010623.3111112278</v>
      </c>
      <c r="C331" s="200">
        <v>1948671.8554364261</v>
      </c>
      <c r="D331" s="228">
        <v>2.652566766748186</v>
      </c>
      <c r="E331" s="228">
        <v>2.63531450044499</v>
      </c>
      <c r="F331" s="201">
        <v>0.58472716975869943</v>
      </c>
      <c r="G331" s="201">
        <v>0.52716183001801953</v>
      </c>
      <c r="H331" s="200">
        <v>1349802.8393959762</v>
      </c>
      <c r="I331" s="200">
        <v>2842720.5433905991</v>
      </c>
      <c r="J331" s="201">
        <v>0.98060626319308375</v>
      </c>
      <c r="K331" s="201">
        <v>0.85566216851069654</v>
      </c>
      <c r="L331" s="201">
        <v>0.53756095535903092</v>
      </c>
      <c r="M331" s="201">
        <v>0.43230203334912348</v>
      </c>
      <c r="N331" s="201">
        <v>0.43589104226296677</v>
      </c>
      <c r="O331" s="201">
        <v>0.41672022855473884</v>
      </c>
      <c r="P331" s="201">
        <v>1.0212134040474963</v>
      </c>
      <c r="Q331" s="201">
        <v>0.97191500868524394</v>
      </c>
      <c r="R331" s="201">
        <v>1.0206365118530969</v>
      </c>
      <c r="S331" s="201">
        <v>0.96885001768578527</v>
      </c>
      <c r="T331" s="202">
        <v>467351.67848216917</v>
      </c>
      <c r="U331" s="202">
        <v>1106257.0500010501</v>
      </c>
      <c r="V331" s="202">
        <v>-90414821</v>
      </c>
      <c r="W331" s="202">
        <v>5781841772</v>
      </c>
      <c r="X331" s="202"/>
      <c r="Y331" s="202"/>
      <c r="Z331" s="203">
        <v>30.896257279706401</v>
      </c>
      <c r="AA331" s="203">
        <v>12.715827362612851</v>
      </c>
      <c r="AB331" s="202">
        <v>0</v>
      </c>
      <c r="AC331" s="202">
        <v>0</v>
      </c>
      <c r="AD331" s="202">
        <v>320909.56258663419</v>
      </c>
      <c r="AE331" s="202">
        <v>507985.53294199187</v>
      </c>
      <c r="AF331" s="202">
        <v>60216.426907002147</v>
      </c>
      <c r="AG331" s="202">
        <v>95291.088235602991</v>
      </c>
      <c r="AH331" s="202">
        <v>28483.466826983662</v>
      </c>
      <c r="AI331" s="202">
        <v>61668.293920905613</v>
      </c>
      <c r="AJ331" s="202">
        <v>64070.428497920781</v>
      </c>
      <c r="AK331" s="202">
        <v>287549.13983282226</v>
      </c>
      <c r="AL331" s="229">
        <v>4.3568087624890638E-2</v>
      </c>
      <c r="AM331" s="229">
        <v>0.17979639590099095</v>
      </c>
      <c r="AN331" s="229">
        <v>0.30105618086008878</v>
      </c>
      <c r="AO331" s="229">
        <v>0.18841303701567358</v>
      </c>
      <c r="AP331" s="229">
        <v>0.2930085361202755</v>
      </c>
      <c r="AQ331" s="229">
        <v>0.3135011538734121</v>
      </c>
      <c r="AR331" s="229">
        <v>0</v>
      </c>
      <c r="AS331" s="229">
        <v>0</v>
      </c>
      <c r="AT331" s="229">
        <v>0</v>
      </c>
      <c r="AU331" s="229">
        <v>0</v>
      </c>
      <c r="AV331" s="229">
        <v>0</v>
      </c>
      <c r="AW331" s="229">
        <v>0</v>
      </c>
      <c r="AX331" s="229">
        <v>0</v>
      </c>
      <c r="AY331" s="229">
        <v>0</v>
      </c>
      <c r="AZ331" s="229">
        <v>0</v>
      </c>
      <c r="BA331" s="229">
        <v>0</v>
      </c>
      <c r="BB331" s="236" t="s">
        <v>707</v>
      </c>
      <c r="BC331" s="236" t="s">
        <v>1343</v>
      </c>
      <c r="BD331" s="236" t="s">
        <v>774</v>
      </c>
    </row>
    <row r="332" spans="1:56" ht="18" customHeight="1" x14ac:dyDescent="0.15">
      <c r="A332" s="194" t="s">
        <v>1013</v>
      </c>
      <c r="B332" s="195">
        <v>3657421.9362166016</v>
      </c>
      <c r="C332" s="195">
        <v>4064103.6918258937</v>
      </c>
      <c r="D332" s="226">
        <v>6.7834607935254665</v>
      </c>
      <c r="E332" s="226">
        <v>4.7068531828764808</v>
      </c>
      <c r="F332" s="196">
        <v>0.57931684545739193</v>
      </c>
      <c r="G332" s="196">
        <v>0.56172335119490602</v>
      </c>
      <c r="H332" s="195">
        <v>6437856.323475779</v>
      </c>
      <c r="I332" s="195">
        <v>6980586.6274478715</v>
      </c>
      <c r="J332" s="196">
        <v>0.42447216102484997</v>
      </c>
      <c r="K332" s="196">
        <v>0.38642849231128901</v>
      </c>
      <c r="L332" s="196">
        <v>0.77157786657619354</v>
      </c>
      <c r="M332" s="196">
        <v>0.69841989414833883</v>
      </c>
      <c r="N332" s="196">
        <v>0.22534475343877919</v>
      </c>
      <c r="O332" s="196">
        <v>0.28119958132617229</v>
      </c>
      <c r="P332" s="196">
        <v>1.2102613523999748</v>
      </c>
      <c r="Q332" s="196">
        <v>1.1230887800494811</v>
      </c>
      <c r="R332" s="196">
        <v>1.2231519124020533</v>
      </c>
      <c r="S332" s="196">
        <v>1.1377021569082069</v>
      </c>
      <c r="T332" s="197">
        <v>835436.12150162528</v>
      </c>
      <c r="U332" s="197">
        <v>1225652.8215729804</v>
      </c>
      <c r="V332" s="197">
        <v>1125242235</v>
      </c>
      <c r="W332" s="197">
        <v>1604319005</v>
      </c>
      <c r="X332" s="197"/>
      <c r="Y332" s="197"/>
      <c r="Z332" s="198">
        <v>14.461845348011122</v>
      </c>
      <c r="AA332" s="198">
        <v>13.720703662788031</v>
      </c>
      <c r="AB332" s="197">
        <v>0</v>
      </c>
      <c r="AC332" s="197">
        <v>0</v>
      </c>
      <c r="AD332" s="197">
        <v>500614.41302624281</v>
      </c>
      <c r="AE332" s="197">
        <v>725348.72179497348</v>
      </c>
      <c r="AF332" s="197">
        <v>99781.69638468248</v>
      </c>
      <c r="AG332" s="197">
        <v>169168.25085229526</v>
      </c>
      <c r="AH332" s="197">
        <v>141456.35744866409</v>
      </c>
      <c r="AI332" s="197">
        <v>160766.59969872356</v>
      </c>
      <c r="AJ332" s="197">
        <v>98952.966383889652</v>
      </c>
      <c r="AK332" s="197">
        <v>343232.24665028148</v>
      </c>
      <c r="AL332" s="227">
        <v>4.9479509713405083E-2</v>
      </c>
      <c r="AM332" s="227">
        <v>0.13630685618660227</v>
      </c>
      <c r="AN332" s="227">
        <v>0</v>
      </c>
      <c r="AO332" s="227">
        <v>1.7807128000897666E-3</v>
      </c>
      <c r="AP332" s="227">
        <v>0.20475967874038181</v>
      </c>
      <c r="AQ332" s="227">
        <v>0.25059633654322772</v>
      </c>
      <c r="AR332" s="227">
        <v>0</v>
      </c>
      <c r="AS332" s="227">
        <v>0</v>
      </c>
      <c r="AT332" s="227">
        <v>0</v>
      </c>
      <c r="AU332" s="227">
        <v>0</v>
      </c>
      <c r="AV332" s="227">
        <v>0</v>
      </c>
      <c r="AW332" s="227">
        <v>0</v>
      </c>
      <c r="AX332" s="227">
        <v>0</v>
      </c>
      <c r="AY332" s="227">
        <v>0</v>
      </c>
      <c r="AZ332" s="227">
        <v>0</v>
      </c>
      <c r="BA332" s="227">
        <v>0</v>
      </c>
      <c r="BB332" s="237" t="s">
        <v>705</v>
      </c>
      <c r="BC332" s="237" t="s">
        <v>1343</v>
      </c>
      <c r="BD332" s="237" t="s">
        <v>777</v>
      </c>
    </row>
    <row r="333" spans="1:56" ht="18" customHeight="1" x14ac:dyDescent="0.15">
      <c r="A333" s="199" t="s">
        <v>1014</v>
      </c>
      <c r="B333" s="200">
        <v>1489275.6494904051</v>
      </c>
      <c r="C333" s="200">
        <v>1509687.3403732402</v>
      </c>
      <c r="D333" s="228">
        <v>3.4941270351010694</v>
      </c>
      <c r="E333" s="228">
        <v>2.4514949670008988</v>
      </c>
      <c r="F333" s="201">
        <v>0.45861139083852626</v>
      </c>
      <c r="G333" s="201">
        <v>0.45828416017643148</v>
      </c>
      <c r="H333" s="200">
        <v>974084.73896803567</v>
      </c>
      <c r="I333" s="200">
        <v>974793.76171234972</v>
      </c>
      <c r="J333" s="201">
        <v>2.4323046154162777</v>
      </c>
      <c r="K333" s="201">
        <v>2.5505927251521947</v>
      </c>
      <c r="L333" s="201">
        <v>0.68733314247619148</v>
      </c>
      <c r="M333" s="201">
        <v>0.68589480205602738</v>
      </c>
      <c r="N333" s="201">
        <v>0.31737825876524872</v>
      </c>
      <c r="O333" s="201">
        <v>0.32374259425907709</v>
      </c>
      <c r="P333" s="201">
        <v>0.94137908854570251</v>
      </c>
      <c r="Q333" s="201">
        <v>0.95253515569875924</v>
      </c>
      <c r="R333" s="201">
        <v>0.93973703607081494</v>
      </c>
      <c r="S333" s="201">
        <v>0.95038816304995266</v>
      </c>
      <c r="T333" s="202">
        <v>465647.13731289405</v>
      </c>
      <c r="U333" s="202">
        <v>474200.64088144636</v>
      </c>
      <c r="V333" s="202">
        <v>-2134855460</v>
      </c>
      <c r="W333" s="202">
        <v>-1777987756</v>
      </c>
      <c r="X333" s="202"/>
      <c r="Y333" s="202"/>
      <c r="Z333" s="203">
        <v>9.8036994613528847</v>
      </c>
      <c r="AA333" s="203">
        <v>8.7946916901259975</v>
      </c>
      <c r="AB333" s="202">
        <v>0</v>
      </c>
      <c r="AC333" s="202">
        <v>0</v>
      </c>
      <c r="AD333" s="202">
        <v>321610.92110305757</v>
      </c>
      <c r="AE333" s="202">
        <v>500556.6436168736</v>
      </c>
      <c r="AF333" s="202">
        <v>64599.90923102558</v>
      </c>
      <c r="AG333" s="202">
        <v>67754.862103918465</v>
      </c>
      <c r="AH333" s="202">
        <v>26462.69142436613</v>
      </c>
      <c r="AI333" s="202">
        <v>26468.599947235412</v>
      </c>
      <c r="AJ333" s="202">
        <v>38259.93251687078</v>
      </c>
      <c r="AK333" s="202">
        <v>240823.06553917081</v>
      </c>
      <c r="AL333" s="229">
        <v>2.0383594635117262E-2</v>
      </c>
      <c r="AM333" s="229">
        <v>1.7417348949589767E-2</v>
      </c>
      <c r="AN333" s="229">
        <v>9.8744344965878125E-2</v>
      </c>
      <c r="AO333" s="229">
        <v>9.5764831142536144E-2</v>
      </c>
      <c r="AP333" s="229">
        <v>0.20309045489795816</v>
      </c>
      <c r="AQ333" s="229">
        <v>0.24400351952329408</v>
      </c>
      <c r="AR333" s="229">
        <v>0</v>
      </c>
      <c r="AS333" s="229">
        <v>0</v>
      </c>
      <c r="AT333" s="229">
        <v>0</v>
      </c>
      <c r="AU333" s="229">
        <v>0</v>
      </c>
      <c r="AV333" s="229">
        <v>0</v>
      </c>
      <c r="AW333" s="229">
        <v>0</v>
      </c>
      <c r="AX333" s="229">
        <v>0</v>
      </c>
      <c r="AY333" s="229">
        <v>0</v>
      </c>
      <c r="AZ333" s="229">
        <v>0</v>
      </c>
      <c r="BA333" s="229">
        <v>0</v>
      </c>
      <c r="BB333" s="236" t="s">
        <v>706</v>
      </c>
      <c r="BC333" s="236" t="s">
        <v>1343</v>
      </c>
      <c r="BD333" s="236" t="s">
        <v>779</v>
      </c>
    </row>
    <row r="334" spans="1:56" ht="18" customHeight="1" x14ac:dyDescent="0.15">
      <c r="A334" s="194" t="s">
        <v>1015</v>
      </c>
      <c r="B334" s="195">
        <v>1317179.3011228445</v>
      </c>
      <c r="C334" s="195">
        <v>1347353.6611682929</v>
      </c>
      <c r="D334" s="226">
        <v>3.8776947975946183</v>
      </c>
      <c r="E334" s="226">
        <v>2.6831571588486476</v>
      </c>
      <c r="F334" s="196">
        <v>0.6161186553957918</v>
      </c>
      <c r="G334" s="196">
        <v>0.61581120134522982</v>
      </c>
      <c r="H334" s="195">
        <v>1974574.9886111482</v>
      </c>
      <c r="I334" s="195">
        <v>1977446.096537896</v>
      </c>
      <c r="J334" s="196">
        <v>0.33856279713607718</v>
      </c>
      <c r="K334" s="196">
        <v>0.3403740611589065</v>
      </c>
      <c r="L334" s="196">
        <v>0.72954103633945921</v>
      </c>
      <c r="M334" s="196">
        <v>0.73163364415168552</v>
      </c>
      <c r="N334" s="196">
        <v>0.28733632169120893</v>
      </c>
      <c r="O334" s="196">
        <v>0.28839673047055459</v>
      </c>
      <c r="P334" s="196">
        <v>1.0000584049661576</v>
      </c>
      <c r="Q334" s="196">
        <v>0.99070392516378525</v>
      </c>
      <c r="R334" s="196">
        <v>0.99994181190747167</v>
      </c>
      <c r="S334" s="196">
        <v>0.99062851108226835</v>
      </c>
      <c r="T334" s="197">
        <v>356242.94873679994</v>
      </c>
      <c r="U334" s="197">
        <v>361584.39208661945</v>
      </c>
      <c r="V334" s="197">
        <v>1199998465</v>
      </c>
      <c r="W334" s="197">
        <v>1231868392</v>
      </c>
      <c r="X334" s="197"/>
      <c r="Y334" s="197"/>
      <c r="Z334" s="198">
        <v>10.259567594440298</v>
      </c>
      <c r="AA334" s="198">
        <v>8.9226846839137259</v>
      </c>
      <c r="AB334" s="197">
        <v>0</v>
      </c>
      <c r="AC334" s="197">
        <v>0</v>
      </c>
      <c r="AD334" s="197">
        <v>296300.9776901484</v>
      </c>
      <c r="AE334" s="197">
        <v>453807.69274161209</v>
      </c>
      <c r="AF334" s="197">
        <v>54691.910453147975</v>
      </c>
      <c r="AG334" s="197">
        <v>57074.586058013636</v>
      </c>
      <c r="AH334" s="197">
        <v>41678.108434701244</v>
      </c>
      <c r="AI334" s="197">
        <v>41862.053696029943</v>
      </c>
      <c r="AJ334" s="197">
        <v>56599.081887448207</v>
      </c>
      <c r="AK334" s="197">
        <v>227070.20918326429</v>
      </c>
      <c r="AL334" s="227">
        <v>3.9502581264703691E-2</v>
      </c>
      <c r="AM334" s="227">
        <v>2.7619952411505083E-2</v>
      </c>
      <c r="AN334" s="227">
        <v>0.17399157919824063</v>
      </c>
      <c r="AO334" s="227">
        <v>0.17450702975497728</v>
      </c>
      <c r="AP334" s="227">
        <v>0.24025659024057239</v>
      </c>
      <c r="AQ334" s="227">
        <v>0.26272022221927971</v>
      </c>
      <c r="AR334" s="227">
        <v>0</v>
      </c>
      <c r="AS334" s="227">
        <v>0</v>
      </c>
      <c r="AT334" s="227">
        <v>0</v>
      </c>
      <c r="AU334" s="227">
        <v>0</v>
      </c>
      <c r="AV334" s="227">
        <v>0</v>
      </c>
      <c r="AW334" s="227">
        <v>0</v>
      </c>
      <c r="AX334" s="227">
        <v>0</v>
      </c>
      <c r="AY334" s="227">
        <v>0</v>
      </c>
      <c r="AZ334" s="227">
        <v>0</v>
      </c>
      <c r="BA334" s="227">
        <v>0</v>
      </c>
      <c r="BB334" s="237" t="s">
        <v>706</v>
      </c>
      <c r="BC334" s="237" t="s">
        <v>1343</v>
      </c>
      <c r="BD334" s="237" t="s">
        <v>781</v>
      </c>
    </row>
    <row r="335" spans="1:56" ht="18" customHeight="1" x14ac:dyDescent="0.15">
      <c r="A335" s="199" t="s">
        <v>1016</v>
      </c>
      <c r="B335" s="200">
        <v>2209446.9489212614</v>
      </c>
      <c r="C335" s="200">
        <v>3356079.0480668759</v>
      </c>
      <c r="D335" s="228">
        <v>3.8273116516039378</v>
      </c>
      <c r="E335" s="228">
        <v>3.8305121827081945</v>
      </c>
      <c r="F335" s="201">
        <v>0.73311494796139809</v>
      </c>
      <c r="G335" s="201">
        <v>0.65524674044891573</v>
      </c>
      <c r="H335" s="200">
        <v>6197326.7546253614</v>
      </c>
      <c r="I335" s="200">
        <v>7927392.1258221157</v>
      </c>
      <c r="J335" s="201">
        <v>0.79556105922148856</v>
      </c>
      <c r="K335" s="201">
        <v>0.69778456741431971</v>
      </c>
      <c r="L335" s="201">
        <v>0.64164380631214479</v>
      </c>
      <c r="M335" s="201">
        <v>0.54219609476745034</v>
      </c>
      <c r="N335" s="201">
        <v>0.38464948308372493</v>
      </c>
      <c r="O335" s="201">
        <v>0.47311721157376757</v>
      </c>
      <c r="P335" s="201">
        <v>1.0529739175416171</v>
      </c>
      <c r="Q335" s="201">
        <v>1.0381788425666376</v>
      </c>
      <c r="R335" s="201">
        <v>1.0580732004281663</v>
      </c>
      <c r="S335" s="201">
        <v>1.0415270548327098</v>
      </c>
      <c r="T335" s="202">
        <v>791768.99877066817</v>
      </c>
      <c r="U335" s="202">
        <v>1536426.0944741534</v>
      </c>
      <c r="V335" s="202">
        <v>-713078995</v>
      </c>
      <c r="W335" s="202">
        <v>-200854444</v>
      </c>
      <c r="X335" s="202"/>
      <c r="Y335" s="202"/>
      <c r="Z335" s="203">
        <v>11.012267339654516</v>
      </c>
      <c r="AA335" s="203">
        <v>15.106567492185656</v>
      </c>
      <c r="AB335" s="202">
        <v>0</v>
      </c>
      <c r="AC335" s="202">
        <v>0</v>
      </c>
      <c r="AD335" s="202">
        <v>479857.45946278202</v>
      </c>
      <c r="AE335" s="202">
        <v>724917.53205482825</v>
      </c>
      <c r="AF335" s="202">
        <v>71034.682832380611</v>
      </c>
      <c r="AG335" s="202">
        <v>81761.6101174012</v>
      </c>
      <c r="AH335" s="202">
        <v>98703.153174749532</v>
      </c>
      <c r="AI335" s="202">
        <v>137262.46063064726</v>
      </c>
      <c r="AJ335" s="202">
        <v>87435.271989673609</v>
      </c>
      <c r="AK335" s="202">
        <v>355975.06183539249</v>
      </c>
      <c r="AL335" s="229">
        <v>2.879763901647172E-2</v>
      </c>
      <c r="AM335" s="229">
        <v>6.1664762327526552E-2</v>
      </c>
      <c r="AN335" s="229">
        <v>0.14885850719505</v>
      </c>
      <c r="AO335" s="229">
        <v>0.15069863745340431</v>
      </c>
      <c r="AP335" s="229">
        <v>0.15501897789531802</v>
      </c>
      <c r="AQ335" s="229">
        <v>0.22858146759956141</v>
      </c>
      <c r="AR335" s="229">
        <v>0</v>
      </c>
      <c r="AS335" s="229">
        <v>0</v>
      </c>
      <c r="AT335" s="229">
        <v>0</v>
      </c>
      <c r="AU335" s="229">
        <v>0</v>
      </c>
      <c r="AV335" s="229">
        <v>0</v>
      </c>
      <c r="AW335" s="229">
        <v>0</v>
      </c>
      <c r="AX335" s="229">
        <v>0</v>
      </c>
      <c r="AY335" s="229">
        <v>0</v>
      </c>
      <c r="AZ335" s="229">
        <v>0</v>
      </c>
      <c r="BA335" s="229">
        <v>0</v>
      </c>
      <c r="BB335" s="236" t="s">
        <v>705</v>
      </c>
      <c r="BC335" s="236" t="s">
        <v>1343</v>
      </c>
      <c r="BD335" s="236" t="s">
        <v>802</v>
      </c>
    </row>
    <row r="336" spans="1:56" ht="18" customHeight="1" x14ac:dyDescent="0.15">
      <c r="A336" s="194" t="s">
        <v>1017</v>
      </c>
      <c r="B336" s="195">
        <v>2330545.8350998275</v>
      </c>
      <c r="C336" s="195">
        <v>2728198.7245501601</v>
      </c>
      <c r="D336" s="226">
        <v>3.4958252135068895</v>
      </c>
      <c r="E336" s="226">
        <v>2.7351933447558672</v>
      </c>
      <c r="F336" s="196">
        <v>0.7320591503649907</v>
      </c>
      <c r="G336" s="196">
        <v>0.68377636542960962</v>
      </c>
      <c r="H336" s="195">
        <v>3906200.5679073208</v>
      </c>
      <c r="I336" s="195">
        <v>4386001.721592309</v>
      </c>
      <c r="J336" s="196">
        <v>0.96303925069514595</v>
      </c>
      <c r="K336" s="196">
        <v>1.4331635883778526</v>
      </c>
      <c r="L336" s="196">
        <v>0.74994584310674761</v>
      </c>
      <c r="M336" s="196">
        <v>0.69869824250761736</v>
      </c>
      <c r="N336" s="196">
        <v>0.33050320485101004</v>
      </c>
      <c r="O336" s="196">
        <v>0.39473120631572123</v>
      </c>
      <c r="P336" s="196">
        <v>0.85288102425753776</v>
      </c>
      <c r="Q336" s="196">
        <v>0.8747779012314818</v>
      </c>
      <c r="R336" s="196">
        <v>0.85261330846615624</v>
      </c>
      <c r="S336" s="196">
        <v>0.87458959547425763</v>
      </c>
      <c r="T336" s="197">
        <v>582762.67389696825</v>
      </c>
      <c r="U336" s="197">
        <v>822011.07049544004</v>
      </c>
      <c r="V336" s="197">
        <v>491430866</v>
      </c>
      <c r="W336" s="197">
        <v>328677461</v>
      </c>
      <c r="X336" s="197"/>
      <c r="Y336" s="197"/>
      <c r="Z336" s="198">
        <v>3.337760067011704</v>
      </c>
      <c r="AA336" s="198">
        <v>4.0644939394550281</v>
      </c>
      <c r="AB336" s="197">
        <v>0</v>
      </c>
      <c r="AC336" s="197">
        <v>0</v>
      </c>
      <c r="AD336" s="197">
        <v>507586.97227015038</v>
      </c>
      <c r="AE336" s="197">
        <v>740167.83645550907</v>
      </c>
      <c r="AF336" s="197">
        <v>101732.89364062116</v>
      </c>
      <c r="AG336" s="197">
        <v>117511.0228000986</v>
      </c>
      <c r="AH336" s="197">
        <v>63722.629529208782</v>
      </c>
      <c r="AI336" s="197">
        <v>74941.340276066054</v>
      </c>
      <c r="AJ336" s="197">
        <v>91517.058047818602</v>
      </c>
      <c r="AK336" s="197">
        <v>374792.03697313287</v>
      </c>
      <c r="AL336" s="227">
        <v>4.1950561781688087E-2</v>
      </c>
      <c r="AM336" s="227">
        <v>7.3898027191522053E-2</v>
      </c>
      <c r="AN336" s="227">
        <v>0</v>
      </c>
      <c r="AO336" s="227">
        <v>0</v>
      </c>
      <c r="AP336" s="227">
        <v>0.10483877157999713</v>
      </c>
      <c r="AQ336" s="227">
        <v>0.17807280705777204</v>
      </c>
      <c r="AR336" s="227">
        <v>0</v>
      </c>
      <c r="AS336" s="227">
        <v>0</v>
      </c>
      <c r="AT336" s="227">
        <v>0</v>
      </c>
      <c r="AU336" s="227">
        <v>0</v>
      </c>
      <c r="AV336" s="227">
        <v>0</v>
      </c>
      <c r="AW336" s="227">
        <v>0</v>
      </c>
      <c r="AX336" s="227">
        <v>0</v>
      </c>
      <c r="AY336" s="227">
        <v>0</v>
      </c>
      <c r="AZ336" s="227">
        <v>0</v>
      </c>
      <c r="BA336" s="227">
        <v>0</v>
      </c>
      <c r="BB336" s="237" t="s">
        <v>704</v>
      </c>
      <c r="BC336" s="237" t="s">
        <v>1343</v>
      </c>
      <c r="BD336" s="237" t="s">
        <v>796</v>
      </c>
    </row>
    <row r="337" spans="1:56" ht="18" customHeight="1" x14ac:dyDescent="0.15">
      <c r="A337" s="199" t="s">
        <v>1018</v>
      </c>
      <c r="B337" s="200">
        <v>4525545.4985754983</v>
      </c>
      <c r="C337" s="200">
        <v>4708071.4792655902</v>
      </c>
      <c r="D337" s="228">
        <v>7.8298985391322908</v>
      </c>
      <c r="E337" s="228">
        <v>5.9796019623941419</v>
      </c>
      <c r="F337" s="201">
        <v>0.49287554778535986</v>
      </c>
      <c r="G337" s="201">
        <v>0.48572532275338931</v>
      </c>
      <c r="H337" s="200">
        <v>5478295.3716365937</v>
      </c>
      <c r="I337" s="200">
        <v>5567467.8793922123</v>
      </c>
      <c r="J337" s="201">
        <v>0.5543178173240596</v>
      </c>
      <c r="K337" s="201">
        <v>0.72611149615744397</v>
      </c>
      <c r="L337" s="201">
        <v>0.93594056802610526</v>
      </c>
      <c r="M337" s="201">
        <v>0.9383750514099557</v>
      </c>
      <c r="N337" s="201">
        <v>4.9868817507857023E-2</v>
      </c>
      <c r="O337" s="201">
        <v>4.8737842219244709E-2</v>
      </c>
      <c r="P337" s="201">
        <v>0.97949790051010177</v>
      </c>
      <c r="Q337" s="201">
        <v>0.94761774171688151</v>
      </c>
      <c r="R337" s="201">
        <v>0.97949790051010177</v>
      </c>
      <c r="S337" s="201">
        <v>0.94761774171688151</v>
      </c>
      <c r="T337" s="202">
        <v>289903.8740107629</v>
      </c>
      <c r="U337" s="202">
        <v>290134.6628679962</v>
      </c>
      <c r="V337" s="202">
        <v>48676117</v>
      </c>
      <c r="W337" s="202">
        <v>52788946</v>
      </c>
      <c r="X337" s="202"/>
      <c r="Y337" s="202"/>
      <c r="Z337" s="203">
        <v>1.4366090786356074</v>
      </c>
      <c r="AA337" s="203">
        <v>1.1705965780643337</v>
      </c>
      <c r="AB337" s="202">
        <v>0</v>
      </c>
      <c r="AC337" s="202">
        <v>0</v>
      </c>
      <c r="AD337" s="202">
        <v>511950.13928458374</v>
      </c>
      <c r="AE337" s="202">
        <v>680126.45868945878</v>
      </c>
      <c r="AF337" s="202">
        <v>116881.8344412789</v>
      </c>
      <c r="AG337" s="202">
        <v>125799.91769547325</v>
      </c>
      <c r="AH337" s="202">
        <v>125415.03228869896</v>
      </c>
      <c r="AI337" s="202">
        <v>127253.84995251663</v>
      </c>
      <c r="AJ337" s="202">
        <v>79691.645140867375</v>
      </c>
      <c r="AK337" s="202">
        <v>150020.93225704337</v>
      </c>
      <c r="AL337" s="229">
        <v>8.9368010633435122E-2</v>
      </c>
      <c r="AM337" s="229">
        <v>8.8551301778893365E-2</v>
      </c>
      <c r="AN337" s="229">
        <v>0</v>
      </c>
      <c r="AO337" s="229">
        <v>0</v>
      </c>
      <c r="AP337" s="229">
        <v>0.13052292063215315</v>
      </c>
      <c r="AQ337" s="229">
        <v>0.17918198444952349</v>
      </c>
      <c r="AR337" s="229">
        <v>0</v>
      </c>
      <c r="AS337" s="229">
        <v>0</v>
      </c>
      <c r="AT337" s="229">
        <v>0</v>
      </c>
      <c r="AU337" s="229">
        <v>0</v>
      </c>
      <c r="AV337" s="229">
        <v>0</v>
      </c>
      <c r="AW337" s="229">
        <v>0</v>
      </c>
      <c r="AX337" s="229">
        <v>0</v>
      </c>
      <c r="AY337" s="229">
        <v>0</v>
      </c>
      <c r="AZ337" s="229">
        <v>0</v>
      </c>
      <c r="BA337" s="229">
        <v>0</v>
      </c>
      <c r="BB337" s="236" t="s">
        <v>704</v>
      </c>
      <c r="BC337" s="236" t="s">
        <v>1343</v>
      </c>
      <c r="BD337" s="236" t="s">
        <v>793</v>
      </c>
    </row>
    <row r="338" spans="1:56" ht="18" customHeight="1" x14ac:dyDescent="0.15">
      <c r="A338" s="194" t="s">
        <v>1019</v>
      </c>
      <c r="B338" s="195">
        <v>1737368.5905708435</v>
      </c>
      <c r="C338" s="195">
        <v>2494577.2620985867</v>
      </c>
      <c r="D338" s="226">
        <v>4.7210745558040932</v>
      </c>
      <c r="E338" s="226">
        <v>3.9092392025921883</v>
      </c>
      <c r="F338" s="196">
        <v>0.59698447633740592</v>
      </c>
      <c r="G338" s="196">
        <v>0.54426813013717901</v>
      </c>
      <c r="H338" s="195">
        <v>2011685.6697298107</v>
      </c>
      <c r="I338" s="195">
        <v>2988484.4533453197</v>
      </c>
      <c r="J338" s="196">
        <v>0.71067386646225716</v>
      </c>
      <c r="K338" s="196">
        <v>0.67856333702321359</v>
      </c>
      <c r="L338" s="196">
        <v>0.7750824716858703</v>
      </c>
      <c r="M338" s="196">
        <v>0.6514930063661396</v>
      </c>
      <c r="N338" s="196">
        <v>0.21105628406238508</v>
      </c>
      <c r="O338" s="196">
        <v>0.24393151112758671</v>
      </c>
      <c r="P338" s="196">
        <v>0.98885470956379384</v>
      </c>
      <c r="Q338" s="196">
        <v>0.97300336994306968</v>
      </c>
      <c r="R338" s="196">
        <v>0.99245081220678266</v>
      </c>
      <c r="S338" s="196">
        <v>0.97513554561122362</v>
      </c>
      <c r="T338" s="197">
        <v>390764.64916179731</v>
      </c>
      <c r="U338" s="197">
        <v>869377.62200136506</v>
      </c>
      <c r="V338" s="197">
        <v>2581931705</v>
      </c>
      <c r="W338" s="197">
        <v>9559772801</v>
      </c>
      <c r="X338" s="197"/>
      <c r="Y338" s="197"/>
      <c r="Z338" s="198">
        <v>6.6754595298975863</v>
      </c>
      <c r="AA338" s="198">
        <v>6.6828464871162616</v>
      </c>
      <c r="AB338" s="197">
        <v>0</v>
      </c>
      <c r="AC338" s="197">
        <v>0</v>
      </c>
      <c r="AD338" s="197">
        <v>308616.43556576606</v>
      </c>
      <c r="AE338" s="197">
        <v>494386.29680034629</v>
      </c>
      <c r="AF338" s="197">
        <v>64322.814738051238</v>
      </c>
      <c r="AG338" s="197">
        <v>82527.366058199739</v>
      </c>
      <c r="AH338" s="197">
        <v>44994.73940385224</v>
      </c>
      <c r="AI338" s="197">
        <v>70698.642502788454</v>
      </c>
      <c r="AJ338" s="197">
        <v>51006.59067072867</v>
      </c>
      <c r="AK338" s="197">
        <v>259461.2390043117</v>
      </c>
      <c r="AL338" s="227">
        <v>4.272433195422954E-2</v>
      </c>
      <c r="AM338" s="227">
        <v>0.13858644125023825</v>
      </c>
      <c r="AN338" s="227">
        <v>0</v>
      </c>
      <c r="AO338" s="227">
        <v>5.7781105228538979E-2</v>
      </c>
      <c r="AP338" s="227">
        <v>0.21531414289505113</v>
      </c>
      <c r="AQ338" s="227">
        <v>0.25995502607560211</v>
      </c>
      <c r="AR338" s="227">
        <v>0</v>
      </c>
      <c r="AS338" s="227">
        <v>0</v>
      </c>
      <c r="AT338" s="227">
        <v>0</v>
      </c>
      <c r="AU338" s="227">
        <v>0</v>
      </c>
      <c r="AV338" s="227">
        <v>0</v>
      </c>
      <c r="AW338" s="227">
        <v>0</v>
      </c>
      <c r="AX338" s="227">
        <v>0</v>
      </c>
      <c r="AY338" s="227">
        <v>0</v>
      </c>
      <c r="AZ338" s="227">
        <v>0</v>
      </c>
      <c r="BA338" s="227">
        <v>0</v>
      </c>
      <c r="BB338" s="237" t="s">
        <v>708</v>
      </c>
      <c r="BC338" s="237" t="s">
        <v>1343</v>
      </c>
      <c r="BD338" s="237" t="s">
        <v>774</v>
      </c>
    </row>
    <row r="339" spans="1:56" ht="18" customHeight="1" x14ac:dyDescent="0.15">
      <c r="A339" s="199" t="s">
        <v>1020</v>
      </c>
      <c r="B339" s="200">
        <v>1828033.8937518806</v>
      </c>
      <c r="C339" s="200">
        <v>2741018.6563874087</v>
      </c>
      <c r="D339" s="228">
        <v>4.2263643756081475</v>
      </c>
      <c r="E339" s="228">
        <v>3.4665001378353435</v>
      </c>
      <c r="F339" s="201">
        <v>0.50868316219752485</v>
      </c>
      <c r="G339" s="201">
        <v>0.43304489211357805</v>
      </c>
      <c r="H339" s="200">
        <v>2051678.8820554633</v>
      </c>
      <c r="I339" s="200">
        <v>3084524.420022713</v>
      </c>
      <c r="J339" s="201">
        <v>0.6863168426181866</v>
      </c>
      <c r="K339" s="201">
        <v>0.5573091524197803</v>
      </c>
      <c r="L339" s="201">
        <v>0.72965814439570398</v>
      </c>
      <c r="M339" s="201">
        <v>0.55647919919820343</v>
      </c>
      <c r="N339" s="201">
        <v>0.26078070565297007</v>
      </c>
      <c r="O339" s="201">
        <v>0.32439617185831421</v>
      </c>
      <c r="P339" s="201">
        <v>0.99644461568604636</v>
      </c>
      <c r="Q339" s="201">
        <v>0.97238457301256487</v>
      </c>
      <c r="R339" s="201">
        <v>1.0109708452933339</v>
      </c>
      <c r="S339" s="201">
        <v>0.9833803868093095</v>
      </c>
      <c r="T339" s="202">
        <v>494194.07494442991</v>
      </c>
      <c r="U339" s="202">
        <v>1215698.7894936081</v>
      </c>
      <c r="V339" s="202">
        <v>1384576987</v>
      </c>
      <c r="W339" s="202">
        <v>5696699178</v>
      </c>
      <c r="X339" s="202"/>
      <c r="Y339" s="202"/>
      <c r="Z339" s="203">
        <v>11.892639081993977</v>
      </c>
      <c r="AA339" s="203">
        <v>11.329396799178969</v>
      </c>
      <c r="AB339" s="202">
        <v>0</v>
      </c>
      <c r="AC339" s="202">
        <v>0</v>
      </c>
      <c r="AD339" s="202">
        <v>357908.05025091482</v>
      </c>
      <c r="AE339" s="202">
        <v>539993.57005717175</v>
      </c>
      <c r="AF339" s="202">
        <v>73252.440542403157</v>
      </c>
      <c r="AG339" s="202">
        <v>150830.59328499463</v>
      </c>
      <c r="AH339" s="202">
        <v>44934.279384215173</v>
      </c>
      <c r="AI339" s="202">
        <v>83395.480300515424</v>
      </c>
      <c r="AJ339" s="202">
        <v>98874.365918290103</v>
      </c>
      <c r="AK339" s="202">
        <v>294459.82053522032</v>
      </c>
      <c r="AL339" s="229">
        <v>5.7933190151023189E-2</v>
      </c>
      <c r="AM339" s="229">
        <v>0.25506673078892866</v>
      </c>
      <c r="AN339" s="229">
        <v>0.34587374068905102</v>
      </c>
      <c r="AO339" s="229">
        <v>0.42634275466237659</v>
      </c>
      <c r="AP339" s="229">
        <v>0.54495447254692664</v>
      </c>
      <c r="AQ339" s="229">
        <v>0.47575309453127262</v>
      </c>
      <c r="AR339" s="229">
        <v>0</v>
      </c>
      <c r="AS339" s="229">
        <v>0</v>
      </c>
      <c r="AT339" s="229">
        <v>0</v>
      </c>
      <c r="AU339" s="229">
        <v>0</v>
      </c>
      <c r="AV339" s="229">
        <v>0</v>
      </c>
      <c r="AW339" s="229">
        <v>0</v>
      </c>
      <c r="AX339" s="229">
        <v>0</v>
      </c>
      <c r="AY339" s="229">
        <v>0</v>
      </c>
      <c r="AZ339" s="229">
        <v>0</v>
      </c>
      <c r="BA339" s="229">
        <v>0</v>
      </c>
      <c r="BB339" s="236" t="s">
        <v>707</v>
      </c>
      <c r="BC339" s="236" t="s">
        <v>1343</v>
      </c>
      <c r="BD339" s="236" t="s">
        <v>783</v>
      </c>
    </row>
    <row r="340" spans="1:56" ht="18" customHeight="1" x14ac:dyDescent="0.15">
      <c r="A340" s="194" t="s">
        <v>1021</v>
      </c>
      <c r="B340" s="195">
        <v>2270518.7662701025</v>
      </c>
      <c r="C340" s="195">
        <v>3053839.893350889</v>
      </c>
      <c r="D340" s="226">
        <v>5.7345796680043266</v>
      </c>
      <c r="E340" s="226">
        <v>4.7092679508463737</v>
      </c>
      <c r="F340" s="196">
        <v>0.51334868479961926</v>
      </c>
      <c r="G340" s="196">
        <v>0.45830454739349502</v>
      </c>
      <c r="H340" s="195">
        <v>2953797.2648123768</v>
      </c>
      <c r="I340" s="195">
        <v>3683541.2518339134</v>
      </c>
      <c r="J340" s="196">
        <v>0.65043683507412076</v>
      </c>
      <c r="K340" s="196">
        <v>0.85043078631139524</v>
      </c>
      <c r="L340" s="196">
        <v>0.78297623630743418</v>
      </c>
      <c r="M340" s="196">
        <v>0.65891716356296992</v>
      </c>
      <c r="N340" s="196">
        <v>0.20453713083803082</v>
      </c>
      <c r="O340" s="196">
        <v>0.26654850426191773</v>
      </c>
      <c r="P340" s="196">
        <v>1.0728241294501049</v>
      </c>
      <c r="Q340" s="196">
        <v>1.0270789785835377</v>
      </c>
      <c r="R340" s="196">
        <v>1.0750796359668604</v>
      </c>
      <c r="S340" s="196">
        <v>1.0303883316536964</v>
      </c>
      <c r="T340" s="197">
        <v>492756.52819053893</v>
      </c>
      <c r="U340" s="197">
        <v>1041612.3728486787</v>
      </c>
      <c r="V340" s="197">
        <v>68045202</v>
      </c>
      <c r="W340" s="197">
        <v>1930617344</v>
      </c>
      <c r="X340" s="197"/>
      <c r="Y340" s="197"/>
      <c r="Z340" s="198">
        <v>93.008510140323551</v>
      </c>
      <c r="AA340" s="198">
        <v>14.549094921750697</v>
      </c>
      <c r="AB340" s="197">
        <v>0</v>
      </c>
      <c r="AC340" s="197">
        <v>0</v>
      </c>
      <c r="AD340" s="197">
        <v>360049.62153202295</v>
      </c>
      <c r="AE340" s="197">
        <v>554356.58062164963</v>
      </c>
      <c r="AF340" s="197">
        <v>71869.718165146245</v>
      </c>
      <c r="AG340" s="197">
        <v>79058.832573121428</v>
      </c>
      <c r="AH340" s="197">
        <v>59893.707279225047</v>
      </c>
      <c r="AI340" s="197">
        <v>60140.670647982697</v>
      </c>
      <c r="AJ340" s="197">
        <v>83548.688563904827</v>
      </c>
      <c r="AK340" s="197">
        <v>284245.67281105992</v>
      </c>
      <c r="AL340" s="227">
        <v>3.2190428169911772E-2</v>
      </c>
      <c r="AM340" s="227">
        <v>7.7497270312118477E-2</v>
      </c>
      <c r="AN340" s="227">
        <v>0.17145613602920992</v>
      </c>
      <c r="AO340" s="227">
        <v>0.18462942700200538</v>
      </c>
      <c r="AP340" s="227">
        <v>0.24635259718113983</v>
      </c>
      <c r="AQ340" s="227">
        <v>0.27673466611387565</v>
      </c>
      <c r="AR340" s="227">
        <v>0</v>
      </c>
      <c r="AS340" s="227">
        <v>0</v>
      </c>
      <c r="AT340" s="227">
        <v>0</v>
      </c>
      <c r="AU340" s="227">
        <v>0</v>
      </c>
      <c r="AV340" s="227">
        <v>0</v>
      </c>
      <c r="AW340" s="227">
        <v>0</v>
      </c>
      <c r="AX340" s="227">
        <v>0</v>
      </c>
      <c r="AY340" s="227">
        <v>0</v>
      </c>
      <c r="AZ340" s="227">
        <v>0</v>
      </c>
      <c r="BA340" s="227">
        <v>0</v>
      </c>
      <c r="BB340" s="237" t="s">
        <v>705</v>
      </c>
      <c r="BC340" s="237" t="s">
        <v>1343</v>
      </c>
      <c r="BD340" s="237" t="s">
        <v>776</v>
      </c>
    </row>
    <row r="341" spans="1:56" ht="18" customHeight="1" x14ac:dyDescent="0.15">
      <c r="A341" s="199" t="s">
        <v>1022</v>
      </c>
      <c r="B341" s="200">
        <v>1823464.5356173608</v>
      </c>
      <c r="C341" s="200">
        <v>2793453.5615830394</v>
      </c>
      <c r="D341" s="228">
        <v>4.375845126743326</v>
      </c>
      <c r="E341" s="228">
        <v>4.2340924681669589</v>
      </c>
      <c r="F341" s="201">
        <v>0.5097715693120427</v>
      </c>
      <c r="G341" s="201">
        <v>0.43118569956861658</v>
      </c>
      <c r="H341" s="200">
        <v>3076009.4775848347</v>
      </c>
      <c r="I341" s="200">
        <v>4067062.6129124416</v>
      </c>
      <c r="J341" s="201">
        <v>0.62728021199610928</v>
      </c>
      <c r="K341" s="201">
        <v>0.52267931686345603</v>
      </c>
      <c r="L341" s="201">
        <v>0.73269231334566265</v>
      </c>
      <c r="M341" s="201">
        <v>0.55075475402419105</v>
      </c>
      <c r="N341" s="201">
        <v>0.26001894356997685</v>
      </c>
      <c r="O341" s="201">
        <v>0.33649971448024529</v>
      </c>
      <c r="P341" s="201">
        <v>1.0901018652258065</v>
      </c>
      <c r="Q341" s="201">
        <v>1.0390160113725726</v>
      </c>
      <c r="R341" s="201">
        <v>1.1049158795056957</v>
      </c>
      <c r="S341" s="201">
        <v>1.0487418506509405</v>
      </c>
      <c r="T341" s="202">
        <v>487426.08671210235</v>
      </c>
      <c r="U341" s="202">
        <v>1254945.7323953721</v>
      </c>
      <c r="V341" s="202">
        <v>531560056</v>
      </c>
      <c r="W341" s="202">
        <v>4341742681</v>
      </c>
      <c r="X341" s="202"/>
      <c r="Y341" s="202"/>
      <c r="Z341" s="203">
        <v>12.362147458404621</v>
      </c>
      <c r="AA341" s="203">
        <v>13.652709583662675</v>
      </c>
      <c r="AB341" s="202">
        <v>0</v>
      </c>
      <c r="AC341" s="202">
        <v>0</v>
      </c>
      <c r="AD341" s="202">
        <v>361183.77307323448</v>
      </c>
      <c r="AE341" s="202">
        <v>541595.91445099679</v>
      </c>
      <c r="AF341" s="202">
        <v>68019.019589038304</v>
      </c>
      <c r="AG341" s="202">
        <v>71539.494531393488</v>
      </c>
      <c r="AH341" s="202">
        <v>71505.06359295611</v>
      </c>
      <c r="AI341" s="202">
        <v>102506.07487705839</v>
      </c>
      <c r="AJ341" s="202">
        <v>56415.633787010018</v>
      </c>
      <c r="AK341" s="202">
        <v>276052.2503315853</v>
      </c>
      <c r="AL341" s="229">
        <v>3.0151012587620696E-2</v>
      </c>
      <c r="AM341" s="229">
        <v>0.10086258858351803</v>
      </c>
      <c r="AN341" s="229">
        <v>0.12213748309184638</v>
      </c>
      <c r="AO341" s="229">
        <v>0.10224979176015797</v>
      </c>
      <c r="AP341" s="229">
        <v>0.17830369218828701</v>
      </c>
      <c r="AQ341" s="229">
        <v>0.23009075995336306</v>
      </c>
      <c r="AR341" s="229">
        <v>0</v>
      </c>
      <c r="AS341" s="229">
        <v>0</v>
      </c>
      <c r="AT341" s="229">
        <v>0</v>
      </c>
      <c r="AU341" s="229">
        <v>0</v>
      </c>
      <c r="AV341" s="229">
        <v>0</v>
      </c>
      <c r="AW341" s="229">
        <v>0</v>
      </c>
      <c r="AX341" s="229">
        <v>0</v>
      </c>
      <c r="AY341" s="229">
        <v>0</v>
      </c>
      <c r="AZ341" s="229">
        <v>0</v>
      </c>
      <c r="BA341" s="229">
        <v>0</v>
      </c>
      <c r="BB341" s="236" t="s">
        <v>706</v>
      </c>
      <c r="BC341" s="236" t="s">
        <v>1343</v>
      </c>
      <c r="BD341" s="236" t="s">
        <v>780</v>
      </c>
    </row>
    <row r="342" spans="1:56" ht="18" customHeight="1" x14ac:dyDescent="0.15">
      <c r="A342" s="194" t="s">
        <v>1023</v>
      </c>
      <c r="B342" s="195">
        <v>6771500.8536485089</v>
      </c>
      <c r="C342" s="195">
        <v>8050224.9072970198</v>
      </c>
      <c r="D342" s="226">
        <v>8.5642043698247114</v>
      </c>
      <c r="E342" s="226">
        <v>7.0682033358657739</v>
      </c>
      <c r="F342" s="196">
        <v>0.52570111470060144</v>
      </c>
      <c r="G342" s="196">
        <v>0.5221232302272496</v>
      </c>
      <c r="H342" s="195">
        <v>9527183.1186022609</v>
      </c>
      <c r="I342" s="195">
        <v>11875359.629188078</v>
      </c>
      <c r="J342" s="196">
        <v>0.20360982564509258</v>
      </c>
      <c r="K342" s="196">
        <v>0.25506471393500479</v>
      </c>
      <c r="L342" s="196">
        <v>0.88337975311476435</v>
      </c>
      <c r="M342" s="196">
        <v>0.82758109470698371</v>
      </c>
      <c r="N342" s="196">
        <v>0.12107449564492319</v>
      </c>
      <c r="O342" s="196">
        <v>0.18736764410358364</v>
      </c>
      <c r="P342" s="196">
        <v>1.0793806074933827</v>
      </c>
      <c r="Q342" s="196">
        <v>1.0384838277626081</v>
      </c>
      <c r="R342" s="196">
        <v>1.077279261097329</v>
      </c>
      <c r="S342" s="196">
        <v>1.036981394853014</v>
      </c>
      <c r="T342" s="197">
        <v>789694.10133607406</v>
      </c>
      <c r="U342" s="197">
        <v>1388010.9658787255</v>
      </c>
      <c r="V342" s="197">
        <v>84720358</v>
      </c>
      <c r="W342" s="197">
        <v>350473335</v>
      </c>
      <c r="X342" s="197"/>
      <c r="Y342" s="197"/>
      <c r="Z342" s="198">
        <v>5.3849107186527005</v>
      </c>
      <c r="AA342" s="198">
        <v>6.3528238210778856</v>
      </c>
      <c r="AB342" s="197">
        <v>0</v>
      </c>
      <c r="AC342" s="197">
        <v>0</v>
      </c>
      <c r="AD342" s="197">
        <v>756505.67584789312</v>
      </c>
      <c r="AE342" s="197">
        <v>1017981.4844809867</v>
      </c>
      <c r="AF342" s="197">
        <v>128278.81521068861</v>
      </c>
      <c r="AG342" s="197">
        <v>138202.43001027752</v>
      </c>
      <c r="AH342" s="197">
        <v>218135.1578622816</v>
      </c>
      <c r="AI342" s="197">
        <v>275067.55704008223</v>
      </c>
      <c r="AJ342" s="197">
        <v>95518.388900308331</v>
      </c>
      <c r="AK342" s="197">
        <v>379361.93627954781</v>
      </c>
      <c r="AL342" s="227">
        <v>3.7689642263538402E-2</v>
      </c>
      <c r="AM342" s="227">
        <v>7.4322262221895016E-2</v>
      </c>
      <c r="AN342" s="227">
        <v>0.20679264049969745</v>
      </c>
      <c r="AO342" s="227">
        <v>0.13090906683204789</v>
      </c>
      <c r="AP342" s="227">
        <v>0.10120146155567299</v>
      </c>
      <c r="AQ342" s="227">
        <v>0.17233544131132633</v>
      </c>
      <c r="AR342" s="227">
        <v>0</v>
      </c>
      <c r="AS342" s="227">
        <v>0</v>
      </c>
      <c r="AT342" s="227">
        <v>0</v>
      </c>
      <c r="AU342" s="227">
        <v>0</v>
      </c>
      <c r="AV342" s="227">
        <v>0</v>
      </c>
      <c r="AW342" s="227">
        <v>0</v>
      </c>
      <c r="AX342" s="227">
        <v>0</v>
      </c>
      <c r="AY342" s="227">
        <v>0</v>
      </c>
      <c r="AZ342" s="227">
        <v>0</v>
      </c>
      <c r="BA342" s="227">
        <v>0</v>
      </c>
      <c r="BB342" s="237" t="s">
        <v>704</v>
      </c>
      <c r="BC342" s="237" t="s">
        <v>1343</v>
      </c>
      <c r="BD342" s="237" t="s">
        <v>792</v>
      </c>
    </row>
    <row r="343" spans="1:56" ht="18" customHeight="1" x14ac:dyDescent="0.15">
      <c r="A343" s="199" t="s">
        <v>1024</v>
      </c>
      <c r="B343" s="200">
        <v>3889271.8756305445</v>
      </c>
      <c r="C343" s="200">
        <v>4144365.6021047141</v>
      </c>
      <c r="D343" s="228">
        <v>5.4382243848657401</v>
      </c>
      <c r="E343" s="228">
        <v>3.6761634974929445</v>
      </c>
      <c r="F343" s="201">
        <v>0.52771848414755373</v>
      </c>
      <c r="G343" s="201">
        <v>0.52042861095060655</v>
      </c>
      <c r="H343" s="200">
        <v>5295046.2643938083</v>
      </c>
      <c r="I343" s="200">
        <v>5592632.1350669684</v>
      </c>
      <c r="J343" s="201">
        <v>0.3727221227563165</v>
      </c>
      <c r="K343" s="201">
        <v>0.41575241774514765</v>
      </c>
      <c r="L343" s="201">
        <v>0.81503684470604087</v>
      </c>
      <c r="M343" s="201">
        <v>0.74725717180832674</v>
      </c>
      <c r="N343" s="201">
        <v>0.18624201488547348</v>
      </c>
      <c r="O343" s="201">
        <v>0.24993681570538584</v>
      </c>
      <c r="P343" s="201">
        <v>0.92291947988800271</v>
      </c>
      <c r="Q343" s="201">
        <v>0.93744789035780607</v>
      </c>
      <c r="R343" s="201">
        <v>0.92094324098193148</v>
      </c>
      <c r="S343" s="201">
        <v>0.93842753907318344</v>
      </c>
      <c r="T343" s="202">
        <v>719371.9979126805</v>
      </c>
      <c r="U343" s="202">
        <v>1047458.6833362324</v>
      </c>
      <c r="V343" s="202">
        <v>1096186677</v>
      </c>
      <c r="W343" s="202">
        <v>936495005</v>
      </c>
      <c r="X343" s="202"/>
      <c r="Y343" s="202"/>
      <c r="Z343" s="203">
        <v>3.9068110308289055</v>
      </c>
      <c r="AA343" s="203">
        <v>5.9830268804672633</v>
      </c>
      <c r="AB343" s="202">
        <v>0</v>
      </c>
      <c r="AC343" s="202">
        <v>0</v>
      </c>
      <c r="AD343" s="202">
        <v>546067.82692642196</v>
      </c>
      <c r="AE343" s="202">
        <v>758480.91937728308</v>
      </c>
      <c r="AF343" s="202">
        <v>93293.52365628806</v>
      </c>
      <c r="AG343" s="202">
        <v>196943.19968690211</v>
      </c>
      <c r="AH343" s="202">
        <v>112371.68655418334</v>
      </c>
      <c r="AI343" s="202">
        <v>127897.99486867282</v>
      </c>
      <c r="AJ343" s="202">
        <v>133836.6785527918</v>
      </c>
      <c r="AK343" s="202">
        <v>370519.19525134808</v>
      </c>
      <c r="AL343" s="229">
        <v>4.1266273690878048E-2</v>
      </c>
      <c r="AM343" s="229">
        <v>0.19059755936092504</v>
      </c>
      <c r="AN343" s="229">
        <v>0</v>
      </c>
      <c r="AO343" s="229">
        <v>0</v>
      </c>
      <c r="AP343" s="229">
        <v>0.13581922302977101</v>
      </c>
      <c r="AQ343" s="229">
        <v>0.20517274405773825</v>
      </c>
      <c r="AR343" s="229">
        <v>0</v>
      </c>
      <c r="AS343" s="229">
        <v>0</v>
      </c>
      <c r="AT343" s="229">
        <v>0</v>
      </c>
      <c r="AU343" s="229">
        <v>0</v>
      </c>
      <c r="AV343" s="229">
        <v>0</v>
      </c>
      <c r="AW343" s="229">
        <v>0</v>
      </c>
      <c r="AX343" s="229">
        <v>0</v>
      </c>
      <c r="AY343" s="229">
        <v>0</v>
      </c>
      <c r="AZ343" s="229">
        <v>0</v>
      </c>
      <c r="BA343" s="229">
        <v>0</v>
      </c>
      <c r="BB343" s="236" t="s">
        <v>705</v>
      </c>
      <c r="BC343" s="236" t="s">
        <v>1343</v>
      </c>
      <c r="BD343" s="236" t="s">
        <v>799</v>
      </c>
    </row>
    <row r="344" spans="1:56" ht="18" customHeight="1" x14ac:dyDescent="0.15">
      <c r="A344" s="194" t="s">
        <v>1025</v>
      </c>
      <c r="B344" s="195">
        <v>5514079.5676746611</v>
      </c>
      <c r="C344" s="195">
        <v>5541143.426277373</v>
      </c>
      <c r="D344" s="226">
        <v>6.5180567790681128</v>
      </c>
      <c r="E344" s="226">
        <v>5.0879507191777771</v>
      </c>
      <c r="F344" s="196">
        <v>0.6035835799147945</v>
      </c>
      <c r="G344" s="196">
        <v>0.6035835799147945</v>
      </c>
      <c r="H344" s="195">
        <v>10858739.424191866</v>
      </c>
      <c r="I344" s="195">
        <v>10858739.424191866</v>
      </c>
      <c r="J344" s="196">
        <v>0.63163736468921639</v>
      </c>
      <c r="K344" s="196">
        <v>0.63163736468921639</v>
      </c>
      <c r="L344" s="196">
        <v>0.87832680278089803</v>
      </c>
      <c r="M344" s="196">
        <v>0.87850901360677069</v>
      </c>
      <c r="N344" s="196">
        <v>9.7399849381305456E-2</v>
      </c>
      <c r="O344" s="196">
        <v>9.7399849381305456E-2</v>
      </c>
      <c r="P344" s="196">
        <v>0.9556104683137765</v>
      </c>
      <c r="Q344" s="196">
        <v>0.96145336533971781</v>
      </c>
      <c r="R344" s="196">
        <v>0.96160103016655463</v>
      </c>
      <c r="S344" s="196">
        <v>0.96597395499736149</v>
      </c>
      <c r="T344" s="197">
        <v>670915.6907194996</v>
      </c>
      <c r="U344" s="197">
        <v>673198.98060479679</v>
      </c>
      <c r="V344" s="197">
        <v>114238753</v>
      </c>
      <c r="W344" s="197">
        <v>123996603</v>
      </c>
      <c r="X344" s="197"/>
      <c r="Y344" s="197"/>
      <c r="Z344" s="198">
        <v>2.2561487900103785</v>
      </c>
      <c r="AA344" s="198">
        <v>2.2006334203034648</v>
      </c>
      <c r="AB344" s="197">
        <v>0</v>
      </c>
      <c r="AC344" s="197">
        <v>0</v>
      </c>
      <c r="AD344" s="197">
        <v>708254.4552659021</v>
      </c>
      <c r="AE344" s="197">
        <v>944298.08717413968</v>
      </c>
      <c r="AF344" s="197">
        <v>107192.06110531806</v>
      </c>
      <c r="AG344" s="197">
        <v>109532.53722627739</v>
      </c>
      <c r="AH344" s="197">
        <v>202745.15140771642</v>
      </c>
      <c r="AI344" s="197">
        <v>202745.15140771642</v>
      </c>
      <c r="AJ344" s="197">
        <v>109884.38394160585</v>
      </c>
      <c r="AK344" s="197">
        <v>360873.93368091766</v>
      </c>
      <c r="AL344" s="227">
        <v>8.2192078154341777E-2</v>
      </c>
      <c r="AM344" s="227">
        <v>6.3562235883380044E-2</v>
      </c>
      <c r="AN344" s="227">
        <v>6.0040275644859892E-2</v>
      </c>
      <c r="AO344" s="227">
        <v>6.0040275644859892E-2</v>
      </c>
      <c r="AP344" s="227">
        <v>0.14865251606779173</v>
      </c>
      <c r="AQ344" s="227">
        <v>0.20796260846236342</v>
      </c>
      <c r="AR344" s="227">
        <v>0</v>
      </c>
      <c r="AS344" s="227">
        <v>0</v>
      </c>
      <c r="AT344" s="227">
        <v>0</v>
      </c>
      <c r="AU344" s="227">
        <v>0</v>
      </c>
      <c r="AV344" s="227">
        <v>0</v>
      </c>
      <c r="AW344" s="227">
        <v>0</v>
      </c>
      <c r="AX344" s="227">
        <v>0</v>
      </c>
      <c r="AY344" s="227">
        <v>0</v>
      </c>
      <c r="AZ344" s="227">
        <v>0</v>
      </c>
      <c r="BA344" s="227">
        <v>0</v>
      </c>
      <c r="BB344" s="237" t="s">
        <v>704</v>
      </c>
      <c r="BC344" s="237" t="s">
        <v>1343</v>
      </c>
      <c r="BD344" s="237" t="s">
        <v>793</v>
      </c>
    </row>
    <row r="345" spans="1:56" ht="18" customHeight="1" x14ac:dyDescent="0.15">
      <c r="A345" s="199" t="s">
        <v>1026</v>
      </c>
      <c r="B345" s="200">
        <v>4418484.9056308651</v>
      </c>
      <c r="C345" s="200">
        <v>4769241.8360271119</v>
      </c>
      <c r="D345" s="228">
        <v>7.0448982038341228</v>
      </c>
      <c r="E345" s="228">
        <v>5.6741194690202539</v>
      </c>
      <c r="F345" s="201">
        <v>0.58837768965144355</v>
      </c>
      <c r="G345" s="201">
        <v>0.60302430984589062</v>
      </c>
      <c r="H345" s="200">
        <v>5483721.6032325346</v>
      </c>
      <c r="I345" s="200">
        <v>6403587.7987486972</v>
      </c>
      <c r="J345" s="201">
        <v>0.24189640909055551</v>
      </c>
      <c r="K345" s="201">
        <v>0.21944292594278905</v>
      </c>
      <c r="L345" s="201">
        <v>0.9101213654155148</v>
      </c>
      <c r="M345" s="201">
        <v>0.90948578675238612</v>
      </c>
      <c r="N345" s="201">
        <v>0.1108079795238839</v>
      </c>
      <c r="O345" s="201">
        <v>0.11180466662739387</v>
      </c>
      <c r="P345" s="201">
        <v>0.94867608790343028</v>
      </c>
      <c r="Q345" s="201">
        <v>0.95521427483372867</v>
      </c>
      <c r="R345" s="201">
        <v>0.94867608884123911</v>
      </c>
      <c r="S345" s="201">
        <v>0.95520242290143731</v>
      </c>
      <c r="T345" s="202">
        <v>397127.39025026077</v>
      </c>
      <c r="U345" s="202">
        <v>431684.17257559963</v>
      </c>
      <c r="V345" s="202">
        <v>89946917</v>
      </c>
      <c r="W345" s="202">
        <v>162439266</v>
      </c>
      <c r="X345" s="202"/>
      <c r="Y345" s="202"/>
      <c r="Z345" s="203">
        <v>2.2135598097093085</v>
      </c>
      <c r="AA345" s="203">
        <v>2.038931785302935</v>
      </c>
      <c r="AB345" s="202">
        <v>0</v>
      </c>
      <c r="AC345" s="202">
        <v>0</v>
      </c>
      <c r="AD345" s="202">
        <v>527418.12877997919</v>
      </c>
      <c r="AE345" s="202">
        <v>714267.45828988543</v>
      </c>
      <c r="AF345" s="202">
        <v>74698.99869655892</v>
      </c>
      <c r="AG345" s="202">
        <v>76655.594890510954</v>
      </c>
      <c r="AH345" s="202">
        <v>124530.39520333681</v>
      </c>
      <c r="AI345" s="202">
        <v>146677.37721584988</v>
      </c>
      <c r="AJ345" s="202">
        <v>126715.4489051095</v>
      </c>
      <c r="AK345" s="202">
        <v>333559.32090719498</v>
      </c>
      <c r="AL345" s="229">
        <v>7.9867380079608211E-2</v>
      </c>
      <c r="AM345" s="229">
        <v>8.0807988791647051E-2</v>
      </c>
      <c r="AN345" s="229">
        <v>0.4949652141874451</v>
      </c>
      <c r="AO345" s="229">
        <v>0.46322793846875138</v>
      </c>
      <c r="AP345" s="229">
        <v>0.16623910705846132</v>
      </c>
      <c r="AQ345" s="229">
        <v>0.22431361282152215</v>
      </c>
      <c r="AR345" s="229">
        <v>0</v>
      </c>
      <c r="AS345" s="229">
        <v>0</v>
      </c>
      <c r="AT345" s="229">
        <v>0</v>
      </c>
      <c r="AU345" s="229">
        <v>0</v>
      </c>
      <c r="AV345" s="229">
        <v>0</v>
      </c>
      <c r="AW345" s="229">
        <v>0</v>
      </c>
      <c r="AX345" s="229">
        <v>0</v>
      </c>
      <c r="AY345" s="229">
        <v>0</v>
      </c>
      <c r="AZ345" s="229">
        <v>0</v>
      </c>
      <c r="BA345" s="229">
        <v>0</v>
      </c>
      <c r="BB345" s="236" t="s">
        <v>704</v>
      </c>
      <c r="BC345" s="236" t="s">
        <v>1343</v>
      </c>
      <c r="BD345" s="236" t="s">
        <v>792</v>
      </c>
    </row>
    <row r="346" spans="1:56" ht="18" customHeight="1" x14ac:dyDescent="0.15">
      <c r="A346" s="194" t="s">
        <v>1027</v>
      </c>
      <c r="B346" s="195">
        <v>12285612.535528596</v>
      </c>
      <c r="C346" s="195">
        <v>15846546.755632581</v>
      </c>
      <c r="D346" s="226">
        <v>6.0633395615098404</v>
      </c>
      <c r="E346" s="226">
        <v>6.4307271145382652</v>
      </c>
      <c r="F346" s="196">
        <v>0.69459651572204761</v>
      </c>
      <c r="G346" s="196">
        <v>0.64426929821944978</v>
      </c>
      <c r="H346" s="195">
        <v>14502014.551126515</v>
      </c>
      <c r="I346" s="195">
        <v>21471546.266897745</v>
      </c>
      <c r="J346" s="196">
        <v>0.58706315792734254</v>
      </c>
      <c r="K346" s="196">
        <v>0.46885189138854855</v>
      </c>
      <c r="L346" s="196">
        <v>0.85522534083880331</v>
      </c>
      <c r="M346" s="196">
        <v>0.81988313524040868</v>
      </c>
      <c r="N346" s="196">
        <v>0.12627420793058536</v>
      </c>
      <c r="O346" s="196">
        <v>0.17588223536610995</v>
      </c>
      <c r="P346" s="196">
        <v>1.1031894158164206</v>
      </c>
      <c r="Q346" s="196">
        <v>1.108854200720675</v>
      </c>
      <c r="R346" s="196">
        <v>1.0949417474625467</v>
      </c>
      <c r="S346" s="196">
        <v>1.1047240858158618</v>
      </c>
      <c r="T346" s="197">
        <v>1778645.3674176775</v>
      </c>
      <c r="U346" s="197">
        <v>2854230.3188908147</v>
      </c>
      <c r="V346" s="197">
        <v>2544917</v>
      </c>
      <c r="W346" s="197">
        <v>72060271</v>
      </c>
      <c r="X346" s="197"/>
      <c r="Y346" s="197"/>
      <c r="Z346" s="198">
        <v>7.1926806539411103</v>
      </c>
      <c r="AA346" s="198">
        <v>8.1587474183164375</v>
      </c>
      <c r="AB346" s="197">
        <v>0</v>
      </c>
      <c r="AC346" s="197">
        <v>0</v>
      </c>
      <c r="AD346" s="197">
        <v>1726483.1455805891</v>
      </c>
      <c r="AE346" s="197">
        <v>2052943.1542461007</v>
      </c>
      <c r="AF346" s="197">
        <v>309989.61525129987</v>
      </c>
      <c r="AG346" s="197">
        <v>361432.53899480071</v>
      </c>
      <c r="AH346" s="197">
        <v>344097.8076256499</v>
      </c>
      <c r="AI346" s="197">
        <v>494924.68804159452</v>
      </c>
      <c r="AJ346" s="197">
        <v>282505.14384748705</v>
      </c>
      <c r="AK346" s="197">
        <v>597781.41941074526</v>
      </c>
      <c r="AL346" s="227">
        <v>0.10669251817966026</v>
      </c>
      <c r="AM346" s="227">
        <v>0.14376523480636713</v>
      </c>
      <c r="AN346" s="227">
        <v>0</v>
      </c>
      <c r="AO346" s="227">
        <v>0</v>
      </c>
      <c r="AP346" s="227">
        <v>0.12854042929031556</v>
      </c>
      <c r="AQ346" s="227">
        <v>0.16634344749348615</v>
      </c>
      <c r="AR346" s="227">
        <v>0</v>
      </c>
      <c r="AS346" s="227">
        <v>0</v>
      </c>
      <c r="AT346" s="227">
        <v>0</v>
      </c>
      <c r="AU346" s="227">
        <v>0</v>
      </c>
      <c r="AV346" s="227">
        <v>0</v>
      </c>
      <c r="AW346" s="227">
        <v>0</v>
      </c>
      <c r="AX346" s="227">
        <v>0</v>
      </c>
      <c r="AY346" s="227">
        <v>0</v>
      </c>
      <c r="AZ346" s="227">
        <v>0</v>
      </c>
      <c r="BA346" s="227">
        <v>0</v>
      </c>
      <c r="BB346" s="237" t="s">
        <v>704</v>
      </c>
      <c r="BC346" s="237" t="s">
        <v>1343</v>
      </c>
      <c r="BD346" s="237" t="s">
        <v>792</v>
      </c>
    </row>
    <row r="347" spans="1:56" ht="18" customHeight="1" x14ac:dyDescent="0.15">
      <c r="A347" s="199" t="s">
        <v>1028</v>
      </c>
      <c r="B347" s="200">
        <v>14267706.546376811</v>
      </c>
      <c r="C347" s="200">
        <v>15607811.71231884</v>
      </c>
      <c r="D347" s="228">
        <v>9.4805610607758908</v>
      </c>
      <c r="E347" s="228">
        <v>8.0359890306357897</v>
      </c>
      <c r="F347" s="201">
        <v>0.5927421814841578</v>
      </c>
      <c r="G347" s="201">
        <v>0.58501748597619918</v>
      </c>
      <c r="H347" s="200">
        <v>29219987.44927536</v>
      </c>
      <c r="I347" s="200">
        <v>31675209.541304346</v>
      </c>
      <c r="J347" s="201">
        <v>0.35595962946670884</v>
      </c>
      <c r="K347" s="201">
        <v>0.35121619685457112</v>
      </c>
      <c r="L347" s="201">
        <v>0.86643372527150997</v>
      </c>
      <c r="M347" s="201">
        <v>0.85461691668225603</v>
      </c>
      <c r="N347" s="201">
        <v>0.11501677506441525</v>
      </c>
      <c r="O347" s="201">
        <v>0.12992700651645969</v>
      </c>
      <c r="P347" s="201">
        <v>1.2093394377803819</v>
      </c>
      <c r="Q347" s="201">
        <v>1.183577805942313</v>
      </c>
      <c r="R347" s="201">
        <v>1.2098336551392448</v>
      </c>
      <c r="S347" s="201">
        <v>1.1844392296426745</v>
      </c>
      <c r="T347" s="202">
        <v>1905684.4123188406</v>
      </c>
      <c r="U347" s="202">
        <v>2269111.7905797102</v>
      </c>
      <c r="V347" s="202">
        <v>-21912659</v>
      </c>
      <c r="W347" s="202">
        <v>12657887</v>
      </c>
      <c r="X347" s="202"/>
      <c r="Y347" s="202"/>
      <c r="Z347" s="203">
        <v>4.8427461774672906</v>
      </c>
      <c r="AA347" s="203">
        <v>5.3401454693877746</v>
      </c>
      <c r="AB347" s="202">
        <v>0</v>
      </c>
      <c r="AC347" s="202">
        <v>0</v>
      </c>
      <c r="AD347" s="202">
        <v>1474579.6152173912</v>
      </c>
      <c r="AE347" s="202">
        <v>1765565.6014492754</v>
      </c>
      <c r="AF347" s="202">
        <v>222044.43188405799</v>
      </c>
      <c r="AG347" s="202">
        <v>233480.81014492756</v>
      </c>
      <c r="AH347" s="202">
        <v>590780.37608695659</v>
      </c>
      <c r="AI347" s="202">
        <v>651928.33333333337</v>
      </c>
      <c r="AJ347" s="202">
        <v>232141.70652173911</v>
      </c>
      <c r="AK347" s="202">
        <v>537948.34565217397</v>
      </c>
      <c r="AL347" s="229">
        <v>4.0006920657412279E-2</v>
      </c>
      <c r="AM347" s="229">
        <v>5.2303368367352381E-2</v>
      </c>
      <c r="AN347" s="229">
        <v>0.21619494891330002</v>
      </c>
      <c r="AO347" s="229">
        <v>0.21906758291899486</v>
      </c>
      <c r="AP347" s="229">
        <v>0.12930127154539389</v>
      </c>
      <c r="AQ347" s="229">
        <v>0.18753833084273103</v>
      </c>
      <c r="AR347" s="229">
        <v>0</v>
      </c>
      <c r="AS347" s="229">
        <v>0</v>
      </c>
      <c r="AT347" s="229">
        <v>0</v>
      </c>
      <c r="AU347" s="229">
        <v>0</v>
      </c>
      <c r="AV347" s="229">
        <v>0</v>
      </c>
      <c r="AW347" s="229">
        <v>0</v>
      </c>
      <c r="AX347" s="229">
        <v>0</v>
      </c>
      <c r="AY347" s="229">
        <v>0</v>
      </c>
      <c r="AZ347" s="229">
        <v>0</v>
      </c>
      <c r="BA347" s="229">
        <v>0</v>
      </c>
      <c r="BB347" s="236" t="s">
        <v>704</v>
      </c>
      <c r="BC347" s="236" t="s">
        <v>1343</v>
      </c>
      <c r="BD347" s="236" t="s">
        <v>793</v>
      </c>
    </row>
    <row r="348" spans="1:56" ht="18" customHeight="1" x14ac:dyDescent="0.15">
      <c r="A348" s="194" t="s">
        <v>1029</v>
      </c>
      <c r="B348" s="195">
        <v>1578885.530804279</v>
      </c>
      <c r="C348" s="195">
        <v>1893721.3899564182</v>
      </c>
      <c r="D348" s="226">
        <v>3.3230567130943829</v>
      </c>
      <c r="E348" s="226">
        <v>2.7652759206932136</v>
      </c>
      <c r="F348" s="196">
        <v>0.60826661230047252</v>
      </c>
      <c r="G348" s="196">
        <v>0.58933282666370035</v>
      </c>
      <c r="H348" s="195">
        <v>2737873.3652931857</v>
      </c>
      <c r="I348" s="195">
        <v>3078009.5423930269</v>
      </c>
      <c r="J348" s="196">
        <v>1.1448575573698387</v>
      </c>
      <c r="K348" s="196">
        <v>1.0221251167723744</v>
      </c>
      <c r="L348" s="196">
        <v>0.65170322045974383</v>
      </c>
      <c r="M348" s="196">
        <v>0.65998301073327492</v>
      </c>
      <c r="N348" s="196">
        <v>0.35489804955538407</v>
      </c>
      <c r="O348" s="196">
        <v>0.31637340005115694</v>
      </c>
      <c r="P348" s="196">
        <v>0.96677291917810393</v>
      </c>
      <c r="Q348" s="196">
        <v>0.92143529904493116</v>
      </c>
      <c r="R348" s="196">
        <v>0.97313982701157276</v>
      </c>
      <c r="S348" s="196">
        <v>0.92609801070493014</v>
      </c>
      <c r="T348" s="197">
        <v>549920.74564183841</v>
      </c>
      <c r="U348" s="197">
        <v>643897.44552297948</v>
      </c>
      <c r="V348" s="197">
        <v>-11852613</v>
      </c>
      <c r="W348" s="197">
        <v>412353955</v>
      </c>
      <c r="X348" s="197"/>
      <c r="Y348" s="197"/>
      <c r="Z348" s="198">
        <v>11.998895687665311</v>
      </c>
      <c r="AA348" s="198">
        <v>6.4597196752303496</v>
      </c>
      <c r="AB348" s="197">
        <v>0</v>
      </c>
      <c r="AC348" s="197">
        <v>0</v>
      </c>
      <c r="AD348" s="197">
        <v>391670.4041204438</v>
      </c>
      <c r="AE348" s="197">
        <v>509742.83310221875</v>
      </c>
      <c r="AF348" s="197">
        <v>91081.445225832009</v>
      </c>
      <c r="AG348" s="197">
        <v>93981.967709984165</v>
      </c>
      <c r="AH348" s="197">
        <v>58843.92828843106</v>
      </c>
      <c r="AI348" s="197">
        <v>66888.398573692553</v>
      </c>
      <c r="AJ348" s="197">
        <v>103093.41699683043</v>
      </c>
      <c r="AK348" s="197">
        <v>234305.41006339143</v>
      </c>
      <c r="AL348" s="227">
        <v>4.6707860766536942E-2</v>
      </c>
      <c r="AM348" s="227">
        <v>0.10408413534295766</v>
      </c>
      <c r="AN348" s="227">
        <v>0.38166631399753775</v>
      </c>
      <c r="AO348" s="227">
        <v>0.38245613364084086</v>
      </c>
      <c r="AP348" s="227">
        <v>0.21900670349005097</v>
      </c>
      <c r="AQ348" s="227">
        <v>0.2089809019858721</v>
      </c>
      <c r="AR348" s="227">
        <v>0</v>
      </c>
      <c r="AS348" s="227">
        <v>0</v>
      </c>
      <c r="AT348" s="227">
        <v>0</v>
      </c>
      <c r="AU348" s="227">
        <v>0</v>
      </c>
      <c r="AV348" s="227">
        <v>0</v>
      </c>
      <c r="AW348" s="227">
        <v>0</v>
      </c>
      <c r="AX348" s="227">
        <v>0</v>
      </c>
      <c r="AY348" s="227">
        <v>0</v>
      </c>
      <c r="AZ348" s="227">
        <v>0</v>
      </c>
      <c r="BA348" s="227">
        <v>0</v>
      </c>
      <c r="BB348" s="237" t="s">
        <v>705</v>
      </c>
      <c r="BC348" s="237" t="s">
        <v>1343</v>
      </c>
      <c r="BD348" s="237" t="s">
        <v>800</v>
      </c>
    </row>
    <row r="349" spans="1:56" ht="18" customHeight="1" x14ac:dyDescent="0.15">
      <c r="A349" s="199" t="s">
        <v>1030</v>
      </c>
      <c r="B349" s="200">
        <v>3476826.787055735</v>
      </c>
      <c r="C349" s="200">
        <v>3893840.5432148627</v>
      </c>
      <c r="D349" s="228">
        <v>8.0203148149297974</v>
      </c>
      <c r="E349" s="228">
        <v>5.593928274199885</v>
      </c>
      <c r="F349" s="201">
        <v>0.61994845070272242</v>
      </c>
      <c r="G349" s="201">
        <v>0.56614087800782831</v>
      </c>
      <c r="H349" s="200">
        <v>1357570.2659531501</v>
      </c>
      <c r="I349" s="200">
        <v>1774603.9624394183</v>
      </c>
      <c r="J349" s="201">
        <v>1.6430103012299233</v>
      </c>
      <c r="K349" s="201">
        <v>1.3949272042099623</v>
      </c>
      <c r="L349" s="201">
        <v>0.89053570747094757</v>
      </c>
      <c r="M349" s="201">
        <v>0.83752431100878155</v>
      </c>
      <c r="N349" s="201">
        <v>0.10066491777538286</v>
      </c>
      <c r="O349" s="201">
        <v>0.12422407767772738</v>
      </c>
      <c r="P349" s="201">
        <v>0.97636539198464878</v>
      </c>
      <c r="Q349" s="201">
        <v>0.97003091107402561</v>
      </c>
      <c r="R349" s="201">
        <v>0.99741965796320042</v>
      </c>
      <c r="S349" s="201">
        <v>0.98308405237956897</v>
      </c>
      <c r="T349" s="202">
        <v>380588.38449111476</v>
      </c>
      <c r="U349" s="202">
        <v>632654.42508077552</v>
      </c>
      <c r="V349" s="202">
        <v>-12281430</v>
      </c>
      <c r="W349" s="202">
        <v>111079949</v>
      </c>
      <c r="X349" s="202"/>
      <c r="Y349" s="202"/>
      <c r="Z349" s="203">
        <v>10.513837261489742</v>
      </c>
      <c r="AA349" s="203">
        <v>8.5905841443492239</v>
      </c>
      <c r="AB349" s="202">
        <v>0</v>
      </c>
      <c r="AC349" s="202">
        <v>0</v>
      </c>
      <c r="AD349" s="202">
        <v>349512.74293214863</v>
      </c>
      <c r="AE349" s="202">
        <v>560094.4595113087</v>
      </c>
      <c r="AF349" s="202">
        <v>94521.737479806136</v>
      </c>
      <c r="AG349" s="202">
        <v>114895.87368739904</v>
      </c>
      <c r="AH349" s="202">
        <v>29160.786147011309</v>
      </c>
      <c r="AI349" s="202">
        <v>40559.364600161549</v>
      </c>
      <c r="AJ349" s="202">
        <v>111024.33955977384</v>
      </c>
      <c r="AK349" s="202">
        <v>335562.14973747981</v>
      </c>
      <c r="AL349" s="229">
        <v>5.7571680531932637E-2</v>
      </c>
      <c r="AM349" s="229">
        <v>0.10073457204439487</v>
      </c>
      <c r="AN349" s="229">
        <v>0.45314668822034138</v>
      </c>
      <c r="AO349" s="229">
        <v>0.38403890005896824</v>
      </c>
      <c r="AP349" s="229">
        <v>0.19785037640521619</v>
      </c>
      <c r="AQ349" s="229">
        <v>0.24624732329012877</v>
      </c>
      <c r="AR349" s="229">
        <v>0</v>
      </c>
      <c r="AS349" s="229">
        <v>0</v>
      </c>
      <c r="AT349" s="229">
        <v>0</v>
      </c>
      <c r="AU349" s="229">
        <v>0</v>
      </c>
      <c r="AV349" s="229">
        <v>0</v>
      </c>
      <c r="AW349" s="229">
        <v>0</v>
      </c>
      <c r="AX349" s="229">
        <v>0</v>
      </c>
      <c r="AY349" s="229">
        <v>0</v>
      </c>
      <c r="AZ349" s="229">
        <v>0</v>
      </c>
      <c r="BA349" s="229">
        <v>0</v>
      </c>
      <c r="BB349" s="236" t="s">
        <v>704</v>
      </c>
      <c r="BC349" s="236" t="s">
        <v>1343</v>
      </c>
      <c r="BD349" s="236" t="s">
        <v>799</v>
      </c>
    </row>
    <row r="350" spans="1:56" ht="18" customHeight="1" x14ac:dyDescent="0.15">
      <c r="A350" s="194" t="s">
        <v>1031</v>
      </c>
      <c r="B350" s="195">
        <v>10218175.704934541</v>
      </c>
      <c r="C350" s="195">
        <v>10287162.560926486</v>
      </c>
      <c r="D350" s="226">
        <v>4.0414941341009021</v>
      </c>
      <c r="E350" s="226">
        <v>3.8144310488269011</v>
      </c>
      <c r="F350" s="196">
        <v>0.55886634845762095</v>
      </c>
      <c r="G350" s="196">
        <v>0.55891258608347094</v>
      </c>
      <c r="H350" s="195">
        <v>18493040.358845249</v>
      </c>
      <c r="I350" s="195">
        <v>18556283.82980866</v>
      </c>
      <c r="J350" s="196">
        <v>0.55685667560714547</v>
      </c>
      <c r="K350" s="196">
        <v>0.55224970794522599</v>
      </c>
      <c r="L350" s="196">
        <v>0.79172948027714807</v>
      </c>
      <c r="M350" s="196">
        <v>0.7930593040810926</v>
      </c>
      <c r="N350" s="196">
        <v>0.2218440833140036</v>
      </c>
      <c r="O350" s="196">
        <v>0.22113361624993297</v>
      </c>
      <c r="P350" s="196">
        <v>0.76592574286193926</v>
      </c>
      <c r="Q350" s="196">
        <v>0.78203642477366253</v>
      </c>
      <c r="R350" s="196">
        <v>0.8336433540019903</v>
      </c>
      <c r="S350" s="196">
        <v>0.84563180988655795</v>
      </c>
      <c r="T350" s="197">
        <v>2128144.764686136</v>
      </c>
      <c r="U350" s="197">
        <v>2128832.5793890567</v>
      </c>
      <c r="V350" s="197">
        <v>92912590</v>
      </c>
      <c r="W350" s="197">
        <v>92260647</v>
      </c>
      <c r="X350" s="197"/>
      <c r="Y350" s="197"/>
      <c r="Z350" s="198">
        <v>2.4363970808693272</v>
      </c>
      <c r="AA350" s="198">
        <v>2.436569355417582</v>
      </c>
      <c r="AB350" s="197">
        <v>0</v>
      </c>
      <c r="AC350" s="197">
        <v>0</v>
      </c>
      <c r="AD350" s="197">
        <v>1680729.1473648876</v>
      </c>
      <c r="AE350" s="197">
        <v>1827317.7566297415</v>
      </c>
      <c r="AF350" s="197">
        <v>225506.15240013428</v>
      </c>
      <c r="AG350" s="197">
        <v>238841.65592480701</v>
      </c>
      <c r="AH350" s="197">
        <v>379934.89090298762</v>
      </c>
      <c r="AI350" s="197">
        <v>383104.3769721383</v>
      </c>
      <c r="AJ350" s="197">
        <v>228346.27727425311</v>
      </c>
      <c r="AK350" s="197">
        <v>378147.04061765695</v>
      </c>
      <c r="AL350" s="227">
        <v>3.5575119822949107E-2</v>
      </c>
      <c r="AM350" s="227">
        <v>4.5615563327435722E-2</v>
      </c>
      <c r="AN350" s="227">
        <v>0.23653546835861647</v>
      </c>
      <c r="AO350" s="227">
        <v>0.23653546835861647</v>
      </c>
      <c r="AP350" s="227">
        <v>0.15161399527912453</v>
      </c>
      <c r="AQ350" s="227">
        <v>0.16431605554080572</v>
      </c>
      <c r="AR350" s="227">
        <v>0</v>
      </c>
      <c r="AS350" s="227">
        <v>0</v>
      </c>
      <c r="AT350" s="227">
        <v>0</v>
      </c>
      <c r="AU350" s="227">
        <v>0</v>
      </c>
      <c r="AV350" s="227">
        <v>0</v>
      </c>
      <c r="AW350" s="227">
        <v>0</v>
      </c>
      <c r="AX350" s="227">
        <v>0</v>
      </c>
      <c r="AY350" s="227">
        <v>0</v>
      </c>
      <c r="AZ350" s="227">
        <v>0</v>
      </c>
      <c r="BA350" s="227">
        <v>0</v>
      </c>
      <c r="BB350" s="237" t="s">
        <v>704</v>
      </c>
      <c r="BC350" s="237" t="s">
        <v>1343</v>
      </c>
      <c r="BD350" s="237" t="s">
        <v>794</v>
      </c>
    </row>
    <row r="351" spans="1:56" ht="18" customHeight="1" x14ac:dyDescent="0.15">
      <c r="A351" s="199" t="s">
        <v>1032</v>
      </c>
      <c r="B351" s="200">
        <v>1368291.0475653359</v>
      </c>
      <c r="C351" s="200">
        <v>1934530.7169487744</v>
      </c>
      <c r="D351" s="228">
        <v>3.6139360073997242</v>
      </c>
      <c r="E351" s="228">
        <v>2.7679813327685738</v>
      </c>
      <c r="F351" s="201">
        <v>0.55970660921692805</v>
      </c>
      <c r="G351" s="201">
        <v>0.5161453929731199</v>
      </c>
      <c r="H351" s="200">
        <v>1454775.0188573066</v>
      </c>
      <c r="I351" s="200">
        <v>2160913.6197780981</v>
      </c>
      <c r="J351" s="201">
        <v>1.0915305539618843</v>
      </c>
      <c r="K351" s="201">
        <v>0.9777958226292377</v>
      </c>
      <c r="L351" s="201">
        <v>0.72976469676424693</v>
      </c>
      <c r="M351" s="201">
        <v>0.58675164343489195</v>
      </c>
      <c r="N351" s="201">
        <v>0.2656741547430258</v>
      </c>
      <c r="O351" s="201">
        <v>0.3493586820235885</v>
      </c>
      <c r="P351" s="201">
        <v>0.99477565683255287</v>
      </c>
      <c r="Q351" s="201">
        <v>0.98545732524664642</v>
      </c>
      <c r="R351" s="201">
        <v>0.99287549956695409</v>
      </c>
      <c r="S351" s="201">
        <v>0.98432320899866699</v>
      </c>
      <c r="T351" s="202">
        <v>369760.54615358496</v>
      </c>
      <c r="U351" s="202">
        <v>799441.63950380101</v>
      </c>
      <c r="V351" s="202">
        <v>3629395300</v>
      </c>
      <c r="W351" s="202">
        <v>11156414779</v>
      </c>
      <c r="X351" s="202"/>
      <c r="Y351" s="202"/>
      <c r="Z351" s="203">
        <v>12.719992261855509</v>
      </c>
      <c r="AA351" s="203">
        <v>13.769851490477864</v>
      </c>
      <c r="AB351" s="202">
        <v>0</v>
      </c>
      <c r="AC351" s="202">
        <v>0</v>
      </c>
      <c r="AD351" s="202">
        <v>288769.9224774047</v>
      </c>
      <c r="AE351" s="202">
        <v>479288.05278056738</v>
      </c>
      <c r="AF351" s="202">
        <v>63685.81691869576</v>
      </c>
      <c r="AG351" s="202">
        <v>91173.606327652378</v>
      </c>
      <c r="AH351" s="202">
        <v>33199.835766299417</v>
      </c>
      <c r="AI351" s="202">
        <v>51767.612484051097</v>
      </c>
      <c r="AJ351" s="202">
        <v>47349.606313098237</v>
      </c>
      <c r="AK351" s="202">
        <v>255038.00275315705</v>
      </c>
      <c r="AL351" s="229">
        <v>5.8526568807370428E-2</v>
      </c>
      <c r="AM351" s="229">
        <v>0.20329600297102107</v>
      </c>
      <c r="AN351" s="229">
        <v>0.21993687765364847</v>
      </c>
      <c r="AO351" s="229">
        <v>0.28760859948174411</v>
      </c>
      <c r="AP351" s="229">
        <v>0.29044298314787048</v>
      </c>
      <c r="AQ351" s="229">
        <v>0.30146233347899104</v>
      </c>
      <c r="AR351" s="229">
        <v>0</v>
      </c>
      <c r="AS351" s="229">
        <v>0</v>
      </c>
      <c r="AT351" s="229">
        <v>0</v>
      </c>
      <c r="AU351" s="229">
        <v>0</v>
      </c>
      <c r="AV351" s="229">
        <v>0</v>
      </c>
      <c r="AW351" s="229">
        <v>0</v>
      </c>
      <c r="AX351" s="229">
        <v>0</v>
      </c>
      <c r="AY351" s="229">
        <v>0</v>
      </c>
      <c r="AZ351" s="229">
        <v>0</v>
      </c>
      <c r="BA351" s="229">
        <v>0</v>
      </c>
      <c r="BB351" s="236" t="s">
        <v>708</v>
      </c>
      <c r="BC351" s="236" t="s">
        <v>1343</v>
      </c>
      <c r="BD351" s="236" t="s">
        <v>773</v>
      </c>
    </row>
    <row r="352" spans="1:56" ht="18" customHeight="1" x14ac:dyDescent="0.15">
      <c r="A352" s="194" t="s">
        <v>1033</v>
      </c>
      <c r="B352" s="195">
        <v>3632238.2293199622</v>
      </c>
      <c r="C352" s="195">
        <v>3980586.8417549352</v>
      </c>
      <c r="D352" s="226">
        <v>7.3214766428262852</v>
      </c>
      <c r="E352" s="226">
        <v>4.4210467546560732</v>
      </c>
      <c r="F352" s="196">
        <v>0.5264691870784054</v>
      </c>
      <c r="G352" s="196">
        <v>0.52719634508456359</v>
      </c>
      <c r="H352" s="195">
        <v>6554312.341071764</v>
      </c>
      <c r="I352" s="195">
        <v>7031941.9574929485</v>
      </c>
      <c r="J352" s="196">
        <v>0.23163824879523928</v>
      </c>
      <c r="K352" s="196">
        <v>0.3248933288371908</v>
      </c>
      <c r="L352" s="196">
        <v>0.85575986322308606</v>
      </c>
      <c r="M352" s="196">
        <v>0.7338521182981419</v>
      </c>
      <c r="N352" s="196">
        <v>0.13184938268134741</v>
      </c>
      <c r="O352" s="196">
        <v>0.2420310991767147</v>
      </c>
      <c r="P352" s="196">
        <v>1.2167788366619421</v>
      </c>
      <c r="Q352" s="196">
        <v>1.078826189660393</v>
      </c>
      <c r="R352" s="196">
        <v>1.2184329358587045</v>
      </c>
      <c r="S352" s="196">
        <v>1.0793452649643402</v>
      </c>
      <c r="T352" s="197">
        <v>523914.53900344722</v>
      </c>
      <c r="U352" s="197">
        <v>1059424.7558633657</v>
      </c>
      <c r="V352" s="197">
        <v>2247938347</v>
      </c>
      <c r="W352" s="197">
        <v>6290317933</v>
      </c>
      <c r="X352" s="197"/>
      <c r="Y352" s="197"/>
      <c r="Z352" s="198">
        <v>9.6439844578174352</v>
      </c>
      <c r="AA352" s="198">
        <v>8.4791630144925243</v>
      </c>
      <c r="AB352" s="197">
        <v>0</v>
      </c>
      <c r="AC352" s="197">
        <v>0</v>
      </c>
      <c r="AD352" s="197">
        <v>487795.07643998752</v>
      </c>
      <c r="AE352" s="197">
        <v>681581.38774052018</v>
      </c>
      <c r="AF352" s="197">
        <v>93617.792353494209</v>
      </c>
      <c r="AG352" s="197">
        <v>166768.87458476968</v>
      </c>
      <c r="AH352" s="197">
        <v>135930.88584142903</v>
      </c>
      <c r="AI352" s="197">
        <v>151503.83210278911</v>
      </c>
      <c r="AJ352" s="197">
        <v>58522.063879661546</v>
      </c>
      <c r="AK352" s="197">
        <v>93609.152002507064</v>
      </c>
      <c r="AL352" s="227">
        <v>4.5981587661558541E-2</v>
      </c>
      <c r="AM352" s="227">
        <v>0.20610553866718942</v>
      </c>
      <c r="AN352" s="227">
        <v>0</v>
      </c>
      <c r="AO352" s="227">
        <v>1.5588027195744727E-3</v>
      </c>
      <c r="AP352" s="227">
        <v>0.19127122243561767</v>
      </c>
      <c r="AQ352" s="227">
        <v>0.2240324123530289</v>
      </c>
      <c r="AR352" s="227">
        <v>0</v>
      </c>
      <c r="AS352" s="227">
        <v>0</v>
      </c>
      <c r="AT352" s="227">
        <v>0</v>
      </c>
      <c r="AU352" s="227">
        <v>0</v>
      </c>
      <c r="AV352" s="227">
        <v>0</v>
      </c>
      <c r="AW352" s="227">
        <v>0</v>
      </c>
      <c r="AX352" s="227">
        <v>0</v>
      </c>
      <c r="AY352" s="227">
        <v>0</v>
      </c>
      <c r="AZ352" s="227">
        <v>0</v>
      </c>
      <c r="BA352" s="227">
        <v>0</v>
      </c>
      <c r="BB352" s="237" t="s">
        <v>706</v>
      </c>
      <c r="BC352" s="237" t="s">
        <v>1343</v>
      </c>
      <c r="BD352" s="237" t="s">
        <v>781</v>
      </c>
    </row>
    <row r="353" spans="1:56" ht="18" customHeight="1" x14ac:dyDescent="0.15">
      <c r="A353" s="199" t="s">
        <v>1034</v>
      </c>
      <c r="B353" s="200">
        <v>2344141.9235960348</v>
      </c>
      <c r="C353" s="200">
        <v>3029468.0623839293</v>
      </c>
      <c r="D353" s="228">
        <v>5.7794446571101918</v>
      </c>
      <c r="E353" s="228">
        <v>4.6624039722002992</v>
      </c>
      <c r="F353" s="201">
        <v>0.56849103195461803</v>
      </c>
      <c r="G353" s="201">
        <v>0.49742221536129122</v>
      </c>
      <c r="H353" s="200">
        <v>3323397.0759854568</v>
      </c>
      <c r="I353" s="200">
        <v>4164648.4400094165</v>
      </c>
      <c r="J353" s="201">
        <v>0.74715273540477622</v>
      </c>
      <c r="K353" s="201">
        <v>0.60863506444938353</v>
      </c>
      <c r="L353" s="201">
        <v>0.79600469371719029</v>
      </c>
      <c r="M353" s="201">
        <v>0.64883574603067362</v>
      </c>
      <c r="N353" s="201">
        <v>0.16497657386489117</v>
      </c>
      <c r="O353" s="201">
        <v>0.22342441319114642</v>
      </c>
      <c r="P353" s="201">
        <v>1.0634244133601174</v>
      </c>
      <c r="Q353" s="201">
        <v>1.0355553400588879</v>
      </c>
      <c r="R353" s="201">
        <v>1.0550985315532326</v>
      </c>
      <c r="S353" s="201">
        <v>1.0302087050563944</v>
      </c>
      <c r="T353" s="202">
        <v>478193.94967434811</v>
      </c>
      <c r="U353" s="202">
        <v>1063840.8920509536</v>
      </c>
      <c r="V353" s="202">
        <v>-68814535</v>
      </c>
      <c r="W353" s="202">
        <v>1071381395</v>
      </c>
      <c r="X353" s="202"/>
      <c r="Y353" s="202"/>
      <c r="Z353" s="203">
        <v>6.3480953915659377</v>
      </c>
      <c r="AA353" s="203">
        <v>8.1144642796778665</v>
      </c>
      <c r="AB353" s="202">
        <v>0</v>
      </c>
      <c r="AC353" s="202">
        <v>0</v>
      </c>
      <c r="AD353" s="202">
        <v>348182.84562266228</v>
      </c>
      <c r="AE353" s="202">
        <v>547258.68706023914</v>
      </c>
      <c r="AF353" s="202">
        <v>81922.787920797258</v>
      </c>
      <c r="AG353" s="202">
        <v>90304.472548455451</v>
      </c>
      <c r="AH353" s="202">
        <v>72432.544610394703</v>
      </c>
      <c r="AI353" s="202">
        <v>100292.86626036464</v>
      </c>
      <c r="AJ353" s="202">
        <v>42196.217205932357</v>
      </c>
      <c r="AK353" s="202">
        <v>235369.6030184929</v>
      </c>
      <c r="AL353" s="229">
        <v>5.5290991994900396E-2</v>
      </c>
      <c r="AM353" s="229">
        <v>9.6415708798765126E-2</v>
      </c>
      <c r="AN353" s="229">
        <v>0</v>
      </c>
      <c r="AO353" s="229">
        <v>0.12417852041824935</v>
      </c>
      <c r="AP353" s="229">
        <v>0.23354869048427632</v>
      </c>
      <c r="AQ353" s="229">
        <v>0.2462791626742768</v>
      </c>
      <c r="AR353" s="229">
        <v>0</v>
      </c>
      <c r="AS353" s="229">
        <v>0</v>
      </c>
      <c r="AT353" s="229">
        <v>0</v>
      </c>
      <c r="AU353" s="229">
        <v>0</v>
      </c>
      <c r="AV353" s="229">
        <v>0</v>
      </c>
      <c r="AW353" s="229">
        <v>0</v>
      </c>
      <c r="AX353" s="229">
        <v>0</v>
      </c>
      <c r="AY353" s="229">
        <v>0</v>
      </c>
      <c r="AZ353" s="229">
        <v>0</v>
      </c>
      <c r="BA353" s="229">
        <v>0</v>
      </c>
      <c r="BB353" s="236" t="s">
        <v>705</v>
      </c>
      <c r="BC353" s="236" t="s">
        <v>1343</v>
      </c>
      <c r="BD353" s="236" t="s">
        <v>777</v>
      </c>
    </row>
    <row r="354" spans="1:56" ht="18" customHeight="1" x14ac:dyDescent="0.15">
      <c r="A354" s="194" t="s">
        <v>1035</v>
      </c>
      <c r="B354" s="195">
        <v>1728157.8236008666</v>
      </c>
      <c r="C354" s="195">
        <v>2193005.3488028338</v>
      </c>
      <c r="D354" s="226">
        <v>5.2434632610468173</v>
      </c>
      <c r="E354" s="226">
        <v>3.5724167781090741</v>
      </c>
      <c r="F354" s="196">
        <v>0.6197745678290929</v>
      </c>
      <c r="G354" s="196">
        <v>0.57314719198592889</v>
      </c>
      <c r="H354" s="195">
        <v>2706559.6007493264</v>
      </c>
      <c r="I354" s="195">
        <v>3556867.2199391169</v>
      </c>
      <c r="J354" s="196">
        <v>0.6022192069022988</v>
      </c>
      <c r="K354" s="196">
        <v>0.65759698896617613</v>
      </c>
      <c r="L354" s="196">
        <v>0.80874213557362273</v>
      </c>
      <c r="M354" s="196">
        <v>0.7330105840259824</v>
      </c>
      <c r="N354" s="196">
        <v>0.17747163619338185</v>
      </c>
      <c r="O354" s="196">
        <v>0.25040221563432957</v>
      </c>
      <c r="P354" s="196">
        <v>1.0079775581329384</v>
      </c>
      <c r="Q354" s="196">
        <v>0.99332630627138563</v>
      </c>
      <c r="R354" s="196">
        <v>1.0162301599104377</v>
      </c>
      <c r="S354" s="196">
        <v>0.98836708443310883</v>
      </c>
      <c r="T354" s="197">
        <v>330523.77473363775</v>
      </c>
      <c r="U354" s="197">
        <v>585509.21730476525</v>
      </c>
      <c r="V354" s="197">
        <v>-591852998</v>
      </c>
      <c r="W354" s="197">
        <v>883650107</v>
      </c>
      <c r="X354" s="197"/>
      <c r="Y354" s="197"/>
      <c r="Z354" s="198">
        <v>17.121103151538513</v>
      </c>
      <c r="AA354" s="198">
        <v>12.159650534058624</v>
      </c>
      <c r="AB354" s="197">
        <v>0</v>
      </c>
      <c r="AC354" s="197">
        <v>0</v>
      </c>
      <c r="AD354" s="197">
        <v>283754.43728778837</v>
      </c>
      <c r="AE354" s="197">
        <v>464391.71142137924</v>
      </c>
      <c r="AF354" s="197">
        <v>22435.852915349493</v>
      </c>
      <c r="AG354" s="197">
        <v>79034.930775084882</v>
      </c>
      <c r="AH354" s="197">
        <v>51759.461553096829</v>
      </c>
      <c r="AI354" s="197">
        <v>71098.10414471374</v>
      </c>
      <c r="AJ354" s="197">
        <v>39483.119175155138</v>
      </c>
      <c r="AK354" s="197">
        <v>220826.84439761154</v>
      </c>
      <c r="AL354" s="227">
        <v>2.3861941603455766E-2</v>
      </c>
      <c r="AM354" s="227">
        <v>0.17441962042615319</v>
      </c>
      <c r="AN354" s="227">
        <v>0</v>
      </c>
      <c r="AO354" s="227">
        <v>0</v>
      </c>
      <c r="AP354" s="227">
        <v>0.39331167478132556</v>
      </c>
      <c r="AQ354" s="227">
        <v>0.35894274713955476</v>
      </c>
      <c r="AR354" s="227">
        <v>0</v>
      </c>
      <c r="AS354" s="227">
        <v>0</v>
      </c>
      <c r="AT354" s="227">
        <v>0</v>
      </c>
      <c r="AU354" s="227">
        <v>0</v>
      </c>
      <c r="AV354" s="227">
        <v>0</v>
      </c>
      <c r="AW354" s="227">
        <v>0</v>
      </c>
      <c r="AX354" s="227">
        <v>0</v>
      </c>
      <c r="AY354" s="227">
        <v>0</v>
      </c>
      <c r="AZ354" s="227">
        <v>0</v>
      </c>
      <c r="BA354" s="227">
        <v>0</v>
      </c>
      <c r="BB354" s="237" t="s">
        <v>706</v>
      </c>
      <c r="BC354" s="237" t="s">
        <v>1343</v>
      </c>
      <c r="BD354" s="237" t="s">
        <v>781</v>
      </c>
    </row>
    <row r="355" spans="1:56" ht="18" customHeight="1" x14ac:dyDescent="0.15">
      <c r="A355" s="199" t="s">
        <v>1036</v>
      </c>
      <c r="B355" s="200">
        <v>1822369.3210045432</v>
      </c>
      <c r="C355" s="200">
        <v>2677271.8097144114</v>
      </c>
      <c r="D355" s="228">
        <v>5.3524905454023903</v>
      </c>
      <c r="E355" s="228">
        <v>3.8898772909742592</v>
      </c>
      <c r="F355" s="201">
        <v>0.56170065489003507</v>
      </c>
      <c r="G355" s="201">
        <v>0.52666034319619148</v>
      </c>
      <c r="H355" s="200">
        <v>2439357.4598976541</v>
      </c>
      <c r="I355" s="200">
        <v>3748462.1999797337</v>
      </c>
      <c r="J355" s="201">
        <v>0.38489830844418049</v>
      </c>
      <c r="K355" s="201">
        <v>0.44208938304045786</v>
      </c>
      <c r="L355" s="201">
        <v>0.82891732247836003</v>
      </c>
      <c r="M355" s="201">
        <v>0.74338987333197992</v>
      </c>
      <c r="N355" s="201">
        <v>0.13706125749593526</v>
      </c>
      <c r="O355" s="201">
        <v>0.20502541082898462</v>
      </c>
      <c r="P355" s="201">
        <v>1.1120804940714106</v>
      </c>
      <c r="Q355" s="201">
        <v>1.0278241554997092</v>
      </c>
      <c r="R355" s="201">
        <v>1.1065651617591539</v>
      </c>
      <c r="S355" s="201">
        <v>1.024668437803741</v>
      </c>
      <c r="T355" s="202">
        <v>311775.82287075039</v>
      </c>
      <c r="U355" s="202">
        <v>687015.05821553431</v>
      </c>
      <c r="V355" s="202">
        <v>-57704141</v>
      </c>
      <c r="W355" s="202">
        <v>2241513970</v>
      </c>
      <c r="X355" s="202"/>
      <c r="Y355" s="202"/>
      <c r="Z355" s="203">
        <v>9.9431590999880868</v>
      </c>
      <c r="AA355" s="203">
        <v>7.1314466076686474</v>
      </c>
      <c r="AB355" s="202">
        <v>0</v>
      </c>
      <c r="AC355" s="202">
        <v>0</v>
      </c>
      <c r="AD355" s="202">
        <v>325159.97821350762</v>
      </c>
      <c r="AE355" s="202">
        <v>512557.53351573192</v>
      </c>
      <c r="AF355" s="202">
        <v>77874.482376585423</v>
      </c>
      <c r="AG355" s="202">
        <v>138158.86083666887</v>
      </c>
      <c r="AH355" s="202">
        <v>53198.983026802453</v>
      </c>
      <c r="AI355" s="202">
        <v>85048.13929844118</v>
      </c>
      <c r="AJ355" s="202">
        <v>47786.487966762936</v>
      </c>
      <c r="AK355" s="202">
        <v>246544.5819695665</v>
      </c>
      <c r="AL355" s="229">
        <v>3.9591905781569799E-2</v>
      </c>
      <c r="AM355" s="229">
        <v>0.22545067816307543</v>
      </c>
      <c r="AN355" s="229">
        <v>0</v>
      </c>
      <c r="AO355" s="229">
        <v>1.9264533492104326E-2</v>
      </c>
      <c r="AP355" s="229">
        <v>0.22909752040356887</v>
      </c>
      <c r="AQ355" s="229">
        <v>0.2651261136563185</v>
      </c>
      <c r="AR355" s="229">
        <v>0</v>
      </c>
      <c r="AS355" s="229">
        <v>0</v>
      </c>
      <c r="AT355" s="229">
        <v>0</v>
      </c>
      <c r="AU355" s="229">
        <v>0</v>
      </c>
      <c r="AV355" s="229">
        <v>0</v>
      </c>
      <c r="AW355" s="229">
        <v>0</v>
      </c>
      <c r="AX355" s="229">
        <v>0</v>
      </c>
      <c r="AY355" s="229">
        <v>0</v>
      </c>
      <c r="AZ355" s="229">
        <v>0</v>
      </c>
      <c r="BA355" s="229">
        <v>0</v>
      </c>
      <c r="BB355" s="236" t="s">
        <v>706</v>
      </c>
      <c r="BC355" s="236" t="s">
        <v>1343</v>
      </c>
      <c r="BD355" s="236" t="s">
        <v>781</v>
      </c>
    </row>
    <row r="356" spans="1:56" ht="18" customHeight="1" x14ac:dyDescent="0.15">
      <c r="A356" s="194" t="s">
        <v>1037</v>
      </c>
      <c r="B356" s="195">
        <v>1729781.6698095393</v>
      </c>
      <c r="C356" s="195">
        <v>2128928.1220459696</v>
      </c>
      <c r="D356" s="226">
        <v>5.4459408181906115</v>
      </c>
      <c r="E356" s="226">
        <v>3.999619080123106</v>
      </c>
      <c r="F356" s="196">
        <v>0.64088351155775258</v>
      </c>
      <c r="G356" s="196">
        <v>0.59461140757658704</v>
      </c>
      <c r="H356" s="195">
        <v>2413011.9968234054</v>
      </c>
      <c r="I356" s="195">
        <v>2980806.4626767021</v>
      </c>
      <c r="J356" s="196">
        <v>0.89008773467162239</v>
      </c>
      <c r="K356" s="196">
        <v>0.93491744792035547</v>
      </c>
      <c r="L356" s="196">
        <v>0.83304130092182538</v>
      </c>
      <c r="M356" s="196">
        <v>0.78213259838285121</v>
      </c>
      <c r="N356" s="196">
        <v>0.1516300070843821</v>
      </c>
      <c r="O356" s="196">
        <v>0.19529724850778599</v>
      </c>
      <c r="P356" s="196">
        <v>0.96471158256283951</v>
      </c>
      <c r="Q356" s="196">
        <v>0.95981722718493623</v>
      </c>
      <c r="R356" s="196">
        <v>0.96410918475179475</v>
      </c>
      <c r="S356" s="196">
        <v>0.95946653912418434</v>
      </c>
      <c r="T356" s="197">
        <v>288802.09728067339</v>
      </c>
      <c r="U356" s="197">
        <v>463824.0381798317</v>
      </c>
      <c r="V356" s="197">
        <v>1502077696</v>
      </c>
      <c r="W356" s="197">
        <v>2939461742</v>
      </c>
      <c r="X356" s="197"/>
      <c r="Y356" s="197"/>
      <c r="Z356" s="198">
        <v>3.6366429571965542</v>
      </c>
      <c r="AA356" s="198">
        <v>4.4075165226069934</v>
      </c>
      <c r="AB356" s="197">
        <v>0</v>
      </c>
      <c r="AC356" s="197">
        <v>0</v>
      </c>
      <c r="AD356" s="197">
        <v>271348.89087622747</v>
      </c>
      <c r="AE356" s="197">
        <v>447813.50633295567</v>
      </c>
      <c r="AF356" s="197">
        <v>54266.364539494985</v>
      </c>
      <c r="AG356" s="197">
        <v>57193.148767130675</v>
      </c>
      <c r="AH356" s="197">
        <v>51728.510885399803</v>
      </c>
      <c r="AI356" s="197">
        <v>63729.682907089678</v>
      </c>
      <c r="AJ356" s="197">
        <v>29242.278656792925</v>
      </c>
      <c r="AK356" s="197">
        <v>231832.49515754828</v>
      </c>
      <c r="AL356" s="227">
        <v>3.4856303080162458E-2</v>
      </c>
      <c r="AM356" s="227">
        <v>7.2823544471324678E-2</v>
      </c>
      <c r="AN356" s="227">
        <v>0</v>
      </c>
      <c r="AO356" s="227">
        <v>0</v>
      </c>
      <c r="AP356" s="227">
        <v>0.28682792750657538</v>
      </c>
      <c r="AQ356" s="227">
        <v>0.2877269250498618</v>
      </c>
      <c r="AR356" s="227">
        <v>0</v>
      </c>
      <c r="AS356" s="227">
        <v>0</v>
      </c>
      <c r="AT356" s="227">
        <v>0</v>
      </c>
      <c r="AU356" s="227">
        <v>0</v>
      </c>
      <c r="AV356" s="227">
        <v>0</v>
      </c>
      <c r="AW356" s="227">
        <v>0</v>
      </c>
      <c r="AX356" s="227">
        <v>0</v>
      </c>
      <c r="AY356" s="227">
        <v>0</v>
      </c>
      <c r="AZ356" s="227">
        <v>0</v>
      </c>
      <c r="BA356" s="227">
        <v>0</v>
      </c>
      <c r="BB356" s="237" t="s">
        <v>707</v>
      </c>
      <c r="BC356" s="237" t="s">
        <v>1343</v>
      </c>
      <c r="BD356" s="237" t="s">
        <v>785</v>
      </c>
    </row>
    <row r="357" spans="1:56" ht="18" customHeight="1" x14ac:dyDescent="0.15">
      <c r="A357" s="199" t="s">
        <v>1038</v>
      </c>
      <c r="B357" s="200">
        <v>1548325.4611282316</v>
      </c>
      <c r="C357" s="200">
        <v>1690283.9464671256</v>
      </c>
      <c r="D357" s="228">
        <v>5.0815002875770174</v>
      </c>
      <c r="E357" s="228">
        <v>4.0466013673384325</v>
      </c>
      <c r="F357" s="201">
        <v>0.60578821101277125</v>
      </c>
      <c r="G357" s="201">
        <v>0.57364865192241765</v>
      </c>
      <c r="H357" s="200">
        <v>1187147.446753151</v>
      </c>
      <c r="I357" s="200">
        <v>1400860.2884427302</v>
      </c>
      <c r="J357" s="201">
        <v>1.2519567279651056</v>
      </c>
      <c r="K357" s="201">
        <v>1.455800158504325</v>
      </c>
      <c r="L357" s="201">
        <v>0.81956067861916615</v>
      </c>
      <c r="M357" s="201">
        <v>0.79786843977616639</v>
      </c>
      <c r="N357" s="201">
        <v>0.1785477813072778</v>
      </c>
      <c r="O357" s="201">
        <v>0.18864688480819511</v>
      </c>
      <c r="P357" s="201">
        <v>0.94192049520825172</v>
      </c>
      <c r="Q357" s="201">
        <v>0.94531113327446981</v>
      </c>
      <c r="R357" s="201">
        <v>0.94772438221176103</v>
      </c>
      <c r="S357" s="201">
        <v>0.94952938125872499</v>
      </c>
      <c r="T357" s="202">
        <v>279378.79548264469</v>
      </c>
      <c r="U357" s="202">
        <v>341659.73132069904</v>
      </c>
      <c r="V357" s="202">
        <v>364455245</v>
      </c>
      <c r="W357" s="202">
        <v>455605448</v>
      </c>
      <c r="X357" s="202"/>
      <c r="Y357" s="202"/>
      <c r="Z357" s="203">
        <v>5.619258332982163</v>
      </c>
      <c r="AA357" s="203">
        <v>4.9594994556191629</v>
      </c>
      <c r="AB357" s="202">
        <v>0</v>
      </c>
      <c r="AC357" s="202">
        <v>0</v>
      </c>
      <c r="AD357" s="202">
        <v>239101.65370633503</v>
      </c>
      <c r="AE357" s="202">
        <v>334632.05615323584</v>
      </c>
      <c r="AF357" s="202">
        <v>64465.505545201238</v>
      </c>
      <c r="AG357" s="202">
        <v>66613.09724862063</v>
      </c>
      <c r="AH357" s="202">
        <v>22352.089276817183</v>
      </c>
      <c r="AI357" s="202">
        <v>27083.484139432749</v>
      </c>
      <c r="AJ357" s="202">
        <v>39823.82209222934</v>
      </c>
      <c r="AK357" s="202">
        <v>143265.0003321585</v>
      </c>
      <c r="AL357" s="229">
        <v>0.11205995193296721</v>
      </c>
      <c r="AM357" s="229">
        <v>0.10889680976376384</v>
      </c>
      <c r="AN357" s="229">
        <v>0</v>
      </c>
      <c r="AO357" s="229">
        <v>0</v>
      </c>
      <c r="AP357" s="229">
        <v>0.40789366017186163</v>
      </c>
      <c r="AQ357" s="229">
        <v>0.36202843176596655</v>
      </c>
      <c r="AR357" s="229">
        <v>0</v>
      </c>
      <c r="AS357" s="229">
        <v>0</v>
      </c>
      <c r="AT357" s="229">
        <v>0</v>
      </c>
      <c r="AU357" s="229">
        <v>0</v>
      </c>
      <c r="AV357" s="229">
        <v>0</v>
      </c>
      <c r="AW357" s="229">
        <v>0</v>
      </c>
      <c r="AX357" s="229">
        <v>0</v>
      </c>
      <c r="AY357" s="229">
        <v>0</v>
      </c>
      <c r="AZ357" s="229">
        <v>0</v>
      </c>
      <c r="BA357" s="229">
        <v>0</v>
      </c>
      <c r="BB357" s="236" t="s">
        <v>706</v>
      </c>
      <c r="BC357" s="236" t="s">
        <v>1343</v>
      </c>
      <c r="BD357" s="236" t="s">
        <v>781</v>
      </c>
    </row>
    <row r="358" spans="1:56" ht="18" customHeight="1" x14ac:dyDescent="0.15">
      <c r="A358" s="194" t="s">
        <v>1039</v>
      </c>
      <c r="B358" s="195">
        <v>4357066.9063863866</v>
      </c>
      <c r="C358" s="195">
        <v>5735239.7979179174</v>
      </c>
      <c r="D358" s="226">
        <v>5.9794950735966506</v>
      </c>
      <c r="E358" s="226">
        <v>5.3703889922115424</v>
      </c>
      <c r="F358" s="196">
        <v>0.58710571712380555</v>
      </c>
      <c r="G358" s="196">
        <v>0.54328775812782126</v>
      </c>
      <c r="H358" s="195">
        <v>8027344.3015015014</v>
      </c>
      <c r="I358" s="195">
        <v>9794314.6593793798</v>
      </c>
      <c r="J358" s="196">
        <v>0.27116496602667017</v>
      </c>
      <c r="K358" s="196">
        <v>0.24707086980870863</v>
      </c>
      <c r="L358" s="196">
        <v>0.79612276248903002</v>
      </c>
      <c r="M358" s="196">
        <v>0.733345810838955</v>
      </c>
      <c r="N358" s="196">
        <v>0.20896319347478284</v>
      </c>
      <c r="O358" s="196">
        <v>0.2566478905323531</v>
      </c>
      <c r="P358" s="196">
        <v>1.0779477792791248</v>
      </c>
      <c r="Q358" s="196">
        <v>1.0611984360346629</v>
      </c>
      <c r="R358" s="196">
        <v>1.0776953943081415</v>
      </c>
      <c r="S358" s="196">
        <v>1.0620550780405149</v>
      </c>
      <c r="T358" s="197">
        <v>888306.76452452445</v>
      </c>
      <c r="U358" s="197">
        <v>1529325.7179579579</v>
      </c>
      <c r="V358" s="197">
        <v>702317601</v>
      </c>
      <c r="W358" s="197">
        <v>1680428274</v>
      </c>
      <c r="X358" s="197"/>
      <c r="Y358" s="197"/>
      <c r="Z358" s="198">
        <v>6.9295614839370998</v>
      </c>
      <c r="AA358" s="198">
        <v>8.8862377819494256</v>
      </c>
      <c r="AB358" s="197">
        <v>0</v>
      </c>
      <c r="AC358" s="197">
        <v>0</v>
      </c>
      <c r="AD358" s="197">
        <v>644975.46274274285</v>
      </c>
      <c r="AE358" s="197">
        <v>884073.27339339338</v>
      </c>
      <c r="AF358" s="197">
        <v>111430.51347347349</v>
      </c>
      <c r="AG358" s="197">
        <v>167829.81705705708</v>
      </c>
      <c r="AH358" s="197">
        <v>161363.4838038038</v>
      </c>
      <c r="AI358" s="197">
        <v>205305.17809809811</v>
      </c>
      <c r="AJ358" s="197">
        <v>105813.55623623624</v>
      </c>
      <c r="AK358" s="197">
        <v>157109.00156156157</v>
      </c>
      <c r="AL358" s="227">
        <v>3.8366914617706117E-2</v>
      </c>
      <c r="AM358" s="227">
        <v>0.11812990987368743</v>
      </c>
      <c r="AN358" s="227">
        <v>0</v>
      </c>
      <c r="AO358" s="227">
        <v>0</v>
      </c>
      <c r="AP358" s="227">
        <v>0.16307542365560318</v>
      </c>
      <c r="AQ358" s="227">
        <v>0.20750444434294274</v>
      </c>
      <c r="AR358" s="227">
        <v>0</v>
      </c>
      <c r="AS358" s="227">
        <v>0</v>
      </c>
      <c r="AT358" s="227">
        <v>0</v>
      </c>
      <c r="AU358" s="227">
        <v>0</v>
      </c>
      <c r="AV358" s="227">
        <v>0</v>
      </c>
      <c r="AW358" s="227">
        <v>0</v>
      </c>
      <c r="AX358" s="227">
        <v>0</v>
      </c>
      <c r="AY358" s="227">
        <v>0</v>
      </c>
      <c r="AZ358" s="227">
        <v>0</v>
      </c>
      <c r="BA358" s="227">
        <v>0</v>
      </c>
      <c r="BB358" s="237" t="s">
        <v>705</v>
      </c>
      <c r="BC358" s="237" t="s">
        <v>1343</v>
      </c>
      <c r="BD358" s="237" t="s">
        <v>777</v>
      </c>
    </row>
    <row r="359" spans="1:56" ht="18" customHeight="1" x14ac:dyDescent="0.15">
      <c r="A359" s="199" t="s">
        <v>1040</v>
      </c>
      <c r="B359" s="200">
        <v>4134025.6365255867</v>
      </c>
      <c r="C359" s="200">
        <v>4927872.3536189413</v>
      </c>
      <c r="D359" s="228">
        <v>8.9218851206777021</v>
      </c>
      <c r="E359" s="228">
        <v>7.9891201899210103</v>
      </c>
      <c r="F359" s="201">
        <v>0.52219762319618146</v>
      </c>
      <c r="G359" s="201">
        <v>0.46454915395315505</v>
      </c>
      <c r="H359" s="200">
        <v>2547578.9501479757</v>
      </c>
      <c r="I359" s="200">
        <v>3539547.9338562768</v>
      </c>
      <c r="J359" s="201">
        <v>0.94148991756781752</v>
      </c>
      <c r="K359" s="201">
        <v>0.75545359477516794</v>
      </c>
      <c r="L359" s="201">
        <v>0.87699639596475587</v>
      </c>
      <c r="M359" s="201">
        <v>0.80406417603041336</v>
      </c>
      <c r="N359" s="201">
        <v>0.12400205154800857</v>
      </c>
      <c r="O359" s="201">
        <v>0.18500480965742658</v>
      </c>
      <c r="P359" s="201">
        <v>1.057100017137842</v>
      </c>
      <c r="Q359" s="201">
        <v>1.0412644465853955</v>
      </c>
      <c r="R359" s="201">
        <v>1.1169753775386038</v>
      </c>
      <c r="S359" s="201">
        <v>1.0864552921550987</v>
      </c>
      <c r="T359" s="202">
        <v>508500.05246674141</v>
      </c>
      <c r="U359" s="202">
        <v>965546.73002327385</v>
      </c>
      <c r="V359" s="202">
        <v>373404547</v>
      </c>
      <c r="W359" s="202">
        <v>1135398358</v>
      </c>
      <c r="X359" s="202"/>
      <c r="Y359" s="202"/>
      <c r="Z359" s="203">
        <v>13.874845355525391</v>
      </c>
      <c r="AA359" s="203">
        <v>14.212277932708156</v>
      </c>
      <c r="AB359" s="202">
        <v>0</v>
      </c>
      <c r="AC359" s="202">
        <v>0</v>
      </c>
      <c r="AD359" s="202">
        <v>389864.44915668195</v>
      </c>
      <c r="AE359" s="202">
        <v>508810.73881561932</v>
      </c>
      <c r="AF359" s="202">
        <v>81904.519552912112</v>
      </c>
      <c r="AG359" s="202">
        <v>89584.743039393172</v>
      </c>
      <c r="AH359" s="202">
        <v>54951.469499755767</v>
      </c>
      <c r="AI359" s="202">
        <v>82541.396603741057</v>
      </c>
      <c r="AJ359" s="202">
        <v>86803.32821883171</v>
      </c>
      <c r="AK359" s="202">
        <v>201073.69244030688</v>
      </c>
      <c r="AL359" s="229">
        <v>5.238020068245313E-2</v>
      </c>
      <c r="AM359" s="229">
        <v>8.5908982821269256E-2</v>
      </c>
      <c r="AN359" s="229">
        <v>0</v>
      </c>
      <c r="AO359" s="229">
        <v>1.3430574629417356E-2</v>
      </c>
      <c r="AP359" s="229">
        <v>0.50244015739695969</v>
      </c>
      <c r="AQ359" s="229">
        <v>0.41565537512962325</v>
      </c>
      <c r="AR359" s="229">
        <v>0</v>
      </c>
      <c r="AS359" s="229">
        <v>0</v>
      </c>
      <c r="AT359" s="229">
        <v>0</v>
      </c>
      <c r="AU359" s="229">
        <v>0</v>
      </c>
      <c r="AV359" s="229">
        <v>0</v>
      </c>
      <c r="AW359" s="229">
        <v>0</v>
      </c>
      <c r="AX359" s="229">
        <v>0</v>
      </c>
      <c r="AY359" s="229">
        <v>0</v>
      </c>
      <c r="AZ359" s="229">
        <v>0</v>
      </c>
      <c r="BA359" s="229">
        <v>0</v>
      </c>
      <c r="BB359" s="236" t="s">
        <v>705</v>
      </c>
      <c r="BC359" s="236" t="s">
        <v>1343</v>
      </c>
      <c r="BD359" s="236" t="s">
        <v>776</v>
      </c>
    </row>
    <row r="360" spans="1:56" ht="18" customHeight="1" x14ac:dyDescent="0.15">
      <c r="A360" s="194" t="s">
        <v>1041</v>
      </c>
      <c r="B360" s="195">
        <v>1930961.4198930783</v>
      </c>
      <c r="C360" s="195">
        <v>3736394.1717501408</v>
      </c>
      <c r="D360" s="226">
        <v>4.5090861595241005</v>
      </c>
      <c r="E360" s="226">
        <v>5.2629512716232085</v>
      </c>
      <c r="F360" s="196">
        <v>0.59687089893449696</v>
      </c>
      <c r="G360" s="196">
        <v>0.39229990342949889</v>
      </c>
      <c r="H360" s="195">
        <v>2620070.7942599887</v>
      </c>
      <c r="I360" s="195">
        <v>4596187.6579347216</v>
      </c>
      <c r="J360" s="196">
        <v>0.6501489030513482</v>
      </c>
      <c r="K360" s="196">
        <v>0.60001908068085263</v>
      </c>
      <c r="L360" s="196">
        <v>0.67002579642226934</v>
      </c>
      <c r="M360" s="196">
        <v>0.6840541810416676</v>
      </c>
      <c r="N360" s="196">
        <v>0.33718014816115244</v>
      </c>
      <c r="O360" s="196">
        <v>0.29977599571583918</v>
      </c>
      <c r="P360" s="196">
        <v>1.0916008763637743</v>
      </c>
      <c r="Q360" s="196">
        <v>1.004780226484606</v>
      </c>
      <c r="R360" s="196">
        <v>1.0909831380736796</v>
      </c>
      <c r="S360" s="196">
        <v>1.0044744112070878</v>
      </c>
      <c r="T360" s="197">
        <v>637167.45666854247</v>
      </c>
      <c r="U360" s="197">
        <v>1180498.1165447382</v>
      </c>
      <c r="V360" s="197">
        <v>-7921199</v>
      </c>
      <c r="W360" s="197">
        <v>1498823844</v>
      </c>
      <c r="X360" s="197"/>
      <c r="Y360" s="197"/>
      <c r="Z360" s="198">
        <v>17.435848350499974</v>
      </c>
      <c r="AA360" s="198">
        <v>15.342044807960875</v>
      </c>
      <c r="AB360" s="197">
        <v>0</v>
      </c>
      <c r="AC360" s="197">
        <v>0</v>
      </c>
      <c r="AD360" s="197">
        <v>399571.00340461457</v>
      </c>
      <c r="AE360" s="197">
        <v>573742.50706246495</v>
      </c>
      <c r="AF360" s="197">
        <v>92201.881204276884</v>
      </c>
      <c r="AG360" s="197">
        <v>110336.86539110863</v>
      </c>
      <c r="AH360" s="197">
        <v>63464.188069780532</v>
      </c>
      <c r="AI360" s="197">
        <v>76006.662155317958</v>
      </c>
      <c r="AJ360" s="197">
        <v>74303.178446820486</v>
      </c>
      <c r="AK360" s="197">
        <v>313749.07045582443</v>
      </c>
      <c r="AL360" s="227">
        <v>5.4643048741327811E-2</v>
      </c>
      <c r="AM360" s="227">
        <v>0.14895352114061094</v>
      </c>
      <c r="AN360" s="227">
        <v>0</v>
      </c>
      <c r="AO360" s="227">
        <v>0</v>
      </c>
      <c r="AP360" s="227">
        <v>0.59056015514586502</v>
      </c>
      <c r="AQ360" s="227">
        <v>0.49816798409008362</v>
      </c>
      <c r="AR360" s="227">
        <v>0</v>
      </c>
      <c r="AS360" s="227">
        <v>0</v>
      </c>
      <c r="AT360" s="227">
        <v>0</v>
      </c>
      <c r="AU360" s="227">
        <v>0</v>
      </c>
      <c r="AV360" s="227">
        <v>0</v>
      </c>
      <c r="AW360" s="227">
        <v>0</v>
      </c>
      <c r="AX360" s="227">
        <v>0</v>
      </c>
      <c r="AY360" s="227">
        <v>0</v>
      </c>
      <c r="AZ360" s="227">
        <v>0</v>
      </c>
      <c r="BA360" s="227">
        <v>0</v>
      </c>
      <c r="BB360" s="237" t="s">
        <v>705</v>
      </c>
      <c r="BC360" s="237" t="s">
        <v>1343</v>
      </c>
      <c r="BD360" s="237" t="s">
        <v>775</v>
      </c>
    </row>
    <row r="361" spans="1:56" ht="18" customHeight="1" x14ac:dyDescent="0.15">
      <c r="A361" s="199" t="s">
        <v>1042</v>
      </c>
      <c r="B361" s="200">
        <v>2528667.0171298315</v>
      </c>
      <c r="C361" s="200">
        <v>2838193.7556903893</v>
      </c>
      <c r="D361" s="228">
        <v>7.1380164436376345</v>
      </c>
      <c r="E361" s="228">
        <v>4.7007349705231301</v>
      </c>
      <c r="F361" s="201">
        <v>0.54773491274351305</v>
      </c>
      <c r="G361" s="201">
        <v>0.50221087165766143</v>
      </c>
      <c r="H361" s="200">
        <v>1094439.7867989675</v>
      </c>
      <c r="I361" s="200">
        <v>1504238.4504374643</v>
      </c>
      <c r="J361" s="201">
        <v>1.1501027882530139</v>
      </c>
      <c r="K361" s="201">
        <v>1.4290766663118692</v>
      </c>
      <c r="L361" s="201">
        <v>0.85678673603606681</v>
      </c>
      <c r="M361" s="201">
        <v>0.80576601800717929</v>
      </c>
      <c r="N361" s="201">
        <v>0.13764626280652292</v>
      </c>
      <c r="O361" s="201">
        <v>0.18106443835456823</v>
      </c>
      <c r="P361" s="201">
        <v>1.0460787406435716</v>
      </c>
      <c r="Q361" s="201">
        <v>1.0098969863011666</v>
      </c>
      <c r="R361" s="201">
        <v>1.0458553728540518</v>
      </c>
      <c r="S361" s="201">
        <v>1.0097688699605816</v>
      </c>
      <c r="T361" s="202">
        <v>362138.6570011063</v>
      </c>
      <c r="U361" s="202">
        <v>551273.67483490333</v>
      </c>
      <c r="V361" s="202">
        <v>-129041440</v>
      </c>
      <c r="W361" s="202">
        <v>65079236</v>
      </c>
      <c r="X361" s="202"/>
      <c r="Y361" s="202"/>
      <c r="Z361" s="203">
        <v>27.412010061578179</v>
      </c>
      <c r="AA361" s="203">
        <v>15.690681890694052</v>
      </c>
      <c r="AB361" s="202">
        <v>0</v>
      </c>
      <c r="AC361" s="202">
        <v>0</v>
      </c>
      <c r="AD361" s="202">
        <v>309862.98541785392</v>
      </c>
      <c r="AE361" s="202">
        <v>511654.3978076498</v>
      </c>
      <c r="AF361" s="202">
        <v>75711.163889913179</v>
      </c>
      <c r="AG361" s="202">
        <v>82115.900405618333</v>
      </c>
      <c r="AH361" s="202">
        <v>23870.451007341355</v>
      </c>
      <c r="AI361" s="202">
        <v>34926.115081626493</v>
      </c>
      <c r="AJ361" s="202">
        <v>82837.359022493387</v>
      </c>
      <c r="AK361" s="202">
        <v>304472.88015822473</v>
      </c>
      <c r="AL361" s="229">
        <v>5.5385280937354529E-2</v>
      </c>
      <c r="AM361" s="229">
        <v>6.7726831034649715E-2</v>
      </c>
      <c r="AN361" s="229">
        <v>0</v>
      </c>
      <c r="AO361" s="229">
        <v>2.9197820593494902E-2</v>
      </c>
      <c r="AP361" s="229">
        <v>0.4996337757324899</v>
      </c>
      <c r="AQ361" s="229">
        <v>0.42302135061501844</v>
      </c>
      <c r="AR361" s="229">
        <v>0</v>
      </c>
      <c r="AS361" s="229">
        <v>0</v>
      </c>
      <c r="AT361" s="229">
        <v>0</v>
      </c>
      <c r="AU361" s="229">
        <v>0</v>
      </c>
      <c r="AV361" s="229">
        <v>0</v>
      </c>
      <c r="AW361" s="229">
        <v>0</v>
      </c>
      <c r="AX361" s="229">
        <v>0</v>
      </c>
      <c r="AY361" s="229">
        <v>0</v>
      </c>
      <c r="AZ361" s="229">
        <v>0</v>
      </c>
      <c r="BA361" s="229">
        <v>0</v>
      </c>
      <c r="BB361" s="236" t="s">
        <v>705</v>
      </c>
      <c r="BC361" s="236" t="s">
        <v>1343</v>
      </c>
      <c r="BD361" s="236" t="s">
        <v>805</v>
      </c>
    </row>
    <row r="362" spans="1:56" ht="18" customHeight="1" x14ac:dyDescent="0.15">
      <c r="A362" s="194" t="s">
        <v>1043</v>
      </c>
      <c r="B362" s="195">
        <v>1337371.3182311645</v>
      </c>
      <c r="C362" s="195">
        <v>1692662.4544401823</v>
      </c>
      <c r="D362" s="226">
        <v>4.2335249708473253</v>
      </c>
      <c r="E362" s="226">
        <v>3.0380211711466427</v>
      </c>
      <c r="F362" s="196">
        <v>0.69550744547839394</v>
      </c>
      <c r="G362" s="196">
        <v>0.66775410595192486</v>
      </c>
      <c r="H362" s="195">
        <v>1860503.348483752</v>
      </c>
      <c r="I362" s="195">
        <v>2237514.3179416661</v>
      </c>
      <c r="J362" s="196">
        <v>1.4419557545921999</v>
      </c>
      <c r="K362" s="196">
        <v>1.4974070278950573</v>
      </c>
      <c r="L362" s="196">
        <v>0.82287873792771982</v>
      </c>
      <c r="M362" s="196">
        <v>0.65874878675177073</v>
      </c>
      <c r="N362" s="196">
        <v>0.15549556209719795</v>
      </c>
      <c r="O362" s="196">
        <v>0.31912169941238622</v>
      </c>
      <c r="P362" s="196">
        <v>1.0487769113078811</v>
      </c>
      <c r="Q362" s="196">
        <v>0.99236831958731397</v>
      </c>
      <c r="R362" s="196">
        <v>1.0442406534553492</v>
      </c>
      <c r="S362" s="196">
        <v>0.98980510124763987</v>
      </c>
      <c r="T362" s="197">
        <v>236876.89574437292</v>
      </c>
      <c r="U362" s="197">
        <v>577623.11619743798</v>
      </c>
      <c r="V362" s="197">
        <v>-409080188</v>
      </c>
      <c r="W362" s="197">
        <v>-145068007</v>
      </c>
      <c r="X362" s="197"/>
      <c r="Y362" s="197"/>
      <c r="Z362" s="198">
        <v>9.1725508787514247</v>
      </c>
      <c r="AA362" s="198">
        <v>13.140016408815132</v>
      </c>
      <c r="AB362" s="197">
        <v>0</v>
      </c>
      <c r="AC362" s="197">
        <v>0</v>
      </c>
      <c r="AD362" s="197">
        <v>278796.89990591304</v>
      </c>
      <c r="AE362" s="197">
        <v>466863.41778244195</v>
      </c>
      <c r="AF362" s="197">
        <v>53025.744843308974</v>
      </c>
      <c r="AG362" s="197">
        <v>57310.318303539119</v>
      </c>
      <c r="AH362" s="197">
        <v>33675.415357892452</v>
      </c>
      <c r="AI362" s="197">
        <v>45619.948360715061</v>
      </c>
      <c r="AJ362" s="197">
        <v>54371.938155894917</v>
      </c>
      <c r="AK362" s="197">
        <v>256925.63599189409</v>
      </c>
      <c r="AL362" s="227">
        <v>3.6834452464209841E-2</v>
      </c>
      <c r="AM362" s="227">
        <v>6.537492622232037E-2</v>
      </c>
      <c r="AN362" s="227">
        <v>0.11373599355085384</v>
      </c>
      <c r="AO362" s="227">
        <v>0.16300547596210377</v>
      </c>
      <c r="AP362" s="227">
        <v>0.43184194557499594</v>
      </c>
      <c r="AQ362" s="227">
        <v>0.38883520386754589</v>
      </c>
      <c r="AR362" s="227">
        <v>0</v>
      </c>
      <c r="AS362" s="227">
        <v>0</v>
      </c>
      <c r="AT362" s="227">
        <v>0</v>
      </c>
      <c r="AU362" s="227">
        <v>0</v>
      </c>
      <c r="AV362" s="227">
        <v>0</v>
      </c>
      <c r="AW362" s="227">
        <v>0</v>
      </c>
      <c r="AX362" s="227">
        <v>0</v>
      </c>
      <c r="AY362" s="227">
        <v>0</v>
      </c>
      <c r="AZ362" s="227">
        <v>0</v>
      </c>
      <c r="BA362" s="227">
        <v>0</v>
      </c>
      <c r="BB362" s="237" t="s">
        <v>705</v>
      </c>
      <c r="BC362" s="237" t="s">
        <v>1343</v>
      </c>
      <c r="BD362" s="237" t="s">
        <v>805</v>
      </c>
    </row>
    <row r="363" spans="1:56" ht="18" customHeight="1" x14ac:dyDescent="0.15">
      <c r="A363" s="199" t="s">
        <v>1044</v>
      </c>
      <c r="B363" s="200">
        <v>1515642.2607890149</v>
      </c>
      <c r="C363" s="200">
        <v>2205896.7409001742</v>
      </c>
      <c r="D363" s="228">
        <v>4.5317165850722727</v>
      </c>
      <c r="E363" s="228">
        <v>4.4696199611250416</v>
      </c>
      <c r="F363" s="201">
        <v>0.50855197100651706</v>
      </c>
      <c r="G363" s="201">
        <v>0.49739477728886522</v>
      </c>
      <c r="H363" s="200">
        <v>1874846.6391673931</v>
      </c>
      <c r="I363" s="200">
        <v>2811641.8277571928</v>
      </c>
      <c r="J363" s="201">
        <v>0.83878983987903777</v>
      </c>
      <c r="K363" s="201">
        <v>0.58421409186619266</v>
      </c>
      <c r="L363" s="201">
        <v>0.71326406246120977</v>
      </c>
      <c r="M363" s="201">
        <v>0.70008916401577947</v>
      </c>
      <c r="N363" s="201">
        <v>0.30997164228874757</v>
      </c>
      <c r="O363" s="201">
        <v>0.3189054726456414</v>
      </c>
      <c r="P363" s="201">
        <v>1.0680392230806608</v>
      </c>
      <c r="Q363" s="201">
        <v>1.0343502867481911</v>
      </c>
      <c r="R363" s="201">
        <v>1.0748342203135419</v>
      </c>
      <c r="S363" s="201">
        <v>1.0389646970345965</v>
      </c>
      <c r="T363" s="202">
        <v>434589.10462074983</v>
      </c>
      <c r="U363" s="202">
        <v>661572.33565823885</v>
      </c>
      <c r="V363" s="202">
        <v>-10299508</v>
      </c>
      <c r="W363" s="202">
        <v>512695912</v>
      </c>
      <c r="X363" s="202"/>
      <c r="Y363" s="202"/>
      <c r="Z363" s="203">
        <v>20.41062059743204</v>
      </c>
      <c r="AA363" s="203">
        <v>13.59817341463863</v>
      </c>
      <c r="AB363" s="202">
        <v>0</v>
      </c>
      <c r="AC363" s="202">
        <v>0</v>
      </c>
      <c r="AD363" s="202">
        <v>293373.21512641676</v>
      </c>
      <c r="AE363" s="202">
        <v>421698.1115409765</v>
      </c>
      <c r="AF363" s="202">
        <v>61202.152190496956</v>
      </c>
      <c r="AG363" s="202">
        <v>63991.451994333045</v>
      </c>
      <c r="AH363" s="202">
        <v>38845.19316695728</v>
      </c>
      <c r="AI363" s="202">
        <v>60469.828901482135</v>
      </c>
      <c r="AJ363" s="202">
        <v>62015.486922406286</v>
      </c>
      <c r="AK363" s="202">
        <v>196993.08832824763</v>
      </c>
      <c r="AL363" s="229">
        <v>4.381677776088972E-2</v>
      </c>
      <c r="AM363" s="229">
        <v>8.3074922303205123E-2</v>
      </c>
      <c r="AN363" s="229">
        <v>0</v>
      </c>
      <c r="AO363" s="229">
        <v>0</v>
      </c>
      <c r="AP363" s="229">
        <v>0.47074460669794255</v>
      </c>
      <c r="AQ363" s="229">
        <v>0.40690885689406459</v>
      </c>
      <c r="AR363" s="229">
        <v>0</v>
      </c>
      <c r="AS363" s="229">
        <v>0</v>
      </c>
      <c r="AT363" s="229">
        <v>0</v>
      </c>
      <c r="AU363" s="229">
        <v>0</v>
      </c>
      <c r="AV363" s="229">
        <v>0</v>
      </c>
      <c r="AW363" s="229">
        <v>0</v>
      </c>
      <c r="AX363" s="229">
        <v>0</v>
      </c>
      <c r="AY363" s="229">
        <v>0</v>
      </c>
      <c r="AZ363" s="229">
        <v>0</v>
      </c>
      <c r="BA363" s="229">
        <v>0</v>
      </c>
      <c r="BB363" s="236" t="s">
        <v>705</v>
      </c>
      <c r="BC363" s="236" t="s">
        <v>1343</v>
      </c>
      <c r="BD363" s="236" t="s">
        <v>803</v>
      </c>
    </row>
    <row r="364" spans="1:56" ht="18" customHeight="1" x14ac:dyDescent="0.15">
      <c r="A364" s="194" t="s">
        <v>1045</v>
      </c>
      <c r="B364" s="195">
        <v>1440817.4963906542</v>
      </c>
      <c r="C364" s="195">
        <v>1560187.3588489648</v>
      </c>
      <c r="D364" s="226">
        <v>4.5630092874557961</v>
      </c>
      <c r="E364" s="226">
        <v>3.079396489157785</v>
      </c>
      <c r="F364" s="196">
        <v>0.57755829228418187</v>
      </c>
      <c r="G364" s="196">
        <v>0.5678389161753149</v>
      </c>
      <c r="H364" s="195">
        <v>1677251.4621041182</v>
      </c>
      <c r="I364" s="195">
        <v>1837913.0046566401</v>
      </c>
      <c r="J364" s="196">
        <v>0.62684643605330492</v>
      </c>
      <c r="K364" s="196">
        <v>0.66537375912120988</v>
      </c>
      <c r="L364" s="196">
        <v>0.72661101669774752</v>
      </c>
      <c r="M364" s="196">
        <v>0.72171663485507487</v>
      </c>
      <c r="N364" s="196">
        <v>0.2500191706346509</v>
      </c>
      <c r="O364" s="196">
        <v>0.25264147115842206</v>
      </c>
      <c r="P364" s="196">
        <v>1.0212328088825164</v>
      </c>
      <c r="Q364" s="196">
        <v>1.0120160401044149</v>
      </c>
      <c r="R364" s="196">
        <v>1.0241249712529488</v>
      </c>
      <c r="S364" s="196">
        <v>1.0137571889172619</v>
      </c>
      <c r="T364" s="197">
        <v>393903.63046233787</v>
      </c>
      <c r="U364" s="197">
        <v>434174.18847706291</v>
      </c>
      <c r="V364" s="197">
        <v>617938773</v>
      </c>
      <c r="W364" s="197">
        <v>746119205</v>
      </c>
      <c r="X364" s="197"/>
      <c r="Y364" s="197"/>
      <c r="Z364" s="198">
        <v>19.884058554556859</v>
      </c>
      <c r="AA364" s="198">
        <v>16.630271952566314</v>
      </c>
      <c r="AB364" s="197">
        <v>0</v>
      </c>
      <c r="AC364" s="197">
        <v>0</v>
      </c>
      <c r="AD364" s="197">
        <v>268499.48270840268</v>
      </c>
      <c r="AE364" s="197">
        <v>441970.0807270832</v>
      </c>
      <c r="AF364" s="197">
        <v>51214.391112829137</v>
      </c>
      <c r="AG364" s="197">
        <v>54482.440861568342</v>
      </c>
      <c r="AH364" s="197">
        <v>37705.178930051508</v>
      </c>
      <c r="AI364" s="197">
        <v>41493.202384055949</v>
      </c>
      <c r="AJ364" s="197">
        <v>37494.555767311824</v>
      </c>
      <c r="AK364" s="197">
        <v>226534.19083235197</v>
      </c>
      <c r="AL364" s="227">
        <v>7.2035727295304539E-2</v>
      </c>
      <c r="AM364" s="227">
        <v>7.2511367962205989E-2</v>
      </c>
      <c r="AN364" s="227">
        <v>0.35424592813318428</v>
      </c>
      <c r="AO364" s="227">
        <v>0.30326648001510159</v>
      </c>
      <c r="AP364" s="227">
        <v>0.25955921811605454</v>
      </c>
      <c r="AQ364" s="227">
        <v>0.26905858560901658</v>
      </c>
      <c r="AR364" s="227">
        <v>0</v>
      </c>
      <c r="AS364" s="227">
        <v>0</v>
      </c>
      <c r="AT364" s="227">
        <v>0</v>
      </c>
      <c r="AU364" s="227">
        <v>0</v>
      </c>
      <c r="AV364" s="227">
        <v>0</v>
      </c>
      <c r="AW364" s="227">
        <v>0</v>
      </c>
      <c r="AX364" s="227">
        <v>0</v>
      </c>
      <c r="AY364" s="227">
        <v>0</v>
      </c>
      <c r="AZ364" s="227">
        <v>0</v>
      </c>
      <c r="BA364" s="227">
        <v>0</v>
      </c>
      <c r="BB364" s="237" t="s">
        <v>707</v>
      </c>
      <c r="BC364" s="237" t="s">
        <v>1343</v>
      </c>
      <c r="BD364" s="237" t="s">
        <v>786</v>
      </c>
    </row>
    <row r="365" spans="1:56" ht="18" customHeight="1" x14ac:dyDescent="0.15">
      <c r="A365" s="199" t="s">
        <v>1046</v>
      </c>
      <c r="B365" s="200">
        <v>1624374.6204166014</v>
      </c>
      <c r="C365" s="200">
        <v>1995720.7897215444</v>
      </c>
      <c r="D365" s="228">
        <v>5.1881218165368317</v>
      </c>
      <c r="E365" s="228">
        <v>3.414103080891556</v>
      </c>
      <c r="F365" s="201">
        <v>0.56332794690637378</v>
      </c>
      <c r="G365" s="201">
        <v>0.54998776998072063</v>
      </c>
      <c r="H365" s="200">
        <v>2683642.7468374269</v>
      </c>
      <c r="I365" s="200">
        <v>3393649.2060243748</v>
      </c>
      <c r="J365" s="201">
        <v>0.64400750671169782</v>
      </c>
      <c r="K365" s="201">
        <v>0.70290189865171382</v>
      </c>
      <c r="L365" s="201">
        <v>0.8163555999184513</v>
      </c>
      <c r="M365" s="201">
        <v>0.78166448129885779</v>
      </c>
      <c r="N365" s="201">
        <v>0.16094413480443337</v>
      </c>
      <c r="O365" s="201">
        <v>0.17592666289351219</v>
      </c>
      <c r="P365" s="201">
        <v>1.1110337411258271</v>
      </c>
      <c r="Q365" s="201">
        <v>1.0600649006996654</v>
      </c>
      <c r="R365" s="201">
        <v>1.1113259000315423</v>
      </c>
      <c r="S365" s="201">
        <v>1.0602900138281108</v>
      </c>
      <c r="T365" s="202">
        <v>298307.30267410015</v>
      </c>
      <c r="U365" s="202">
        <v>435736.73380650656</v>
      </c>
      <c r="V365" s="202">
        <v>-2430163104</v>
      </c>
      <c r="W365" s="202">
        <v>-1739199391</v>
      </c>
      <c r="X365" s="202"/>
      <c r="Y365" s="202"/>
      <c r="Z365" s="203">
        <v>11.789230189288824</v>
      </c>
      <c r="AA365" s="203">
        <v>8.7713906772128567</v>
      </c>
      <c r="AB365" s="202">
        <v>0</v>
      </c>
      <c r="AC365" s="202">
        <v>0</v>
      </c>
      <c r="AD365" s="202">
        <v>295785.04156311339</v>
      </c>
      <c r="AE365" s="202">
        <v>478597.28930733126</v>
      </c>
      <c r="AF365" s="202">
        <v>59330.904492159803</v>
      </c>
      <c r="AG365" s="202">
        <v>99679.191239579377</v>
      </c>
      <c r="AH365" s="202">
        <v>57143.313137645629</v>
      </c>
      <c r="AI365" s="202">
        <v>74920.783176230892</v>
      </c>
      <c r="AJ365" s="202">
        <v>22858.278537790415</v>
      </c>
      <c r="AK365" s="202">
        <v>230702.20312115175</v>
      </c>
      <c r="AL365" s="229">
        <v>4.9339255544013229E-2</v>
      </c>
      <c r="AM365" s="229">
        <v>0.16881425117737203</v>
      </c>
      <c r="AN365" s="229">
        <v>0.2262944503337789</v>
      </c>
      <c r="AO365" s="229">
        <v>0.19643739345695557</v>
      </c>
      <c r="AP365" s="229">
        <v>0.23753933931134924</v>
      </c>
      <c r="AQ365" s="229">
        <v>0.27343721260197934</v>
      </c>
      <c r="AR365" s="229">
        <v>0</v>
      </c>
      <c r="AS365" s="229">
        <v>0</v>
      </c>
      <c r="AT365" s="229">
        <v>0</v>
      </c>
      <c r="AU365" s="229">
        <v>0</v>
      </c>
      <c r="AV365" s="229">
        <v>0</v>
      </c>
      <c r="AW365" s="229">
        <v>0</v>
      </c>
      <c r="AX365" s="229">
        <v>0</v>
      </c>
      <c r="AY365" s="229">
        <v>0</v>
      </c>
      <c r="AZ365" s="229">
        <v>0</v>
      </c>
      <c r="BA365" s="229">
        <v>0</v>
      </c>
      <c r="BB365" s="236" t="s">
        <v>707</v>
      </c>
      <c r="BC365" s="236" t="s">
        <v>1343</v>
      </c>
      <c r="BD365" s="236" t="s">
        <v>785</v>
      </c>
    </row>
    <row r="366" spans="1:56" ht="18" customHeight="1" x14ac:dyDescent="0.15">
      <c r="A366" s="194" t="s">
        <v>1047</v>
      </c>
      <c r="B366" s="195">
        <v>2536796.35807929</v>
      </c>
      <c r="C366" s="195">
        <v>3227257.0248604552</v>
      </c>
      <c r="D366" s="226">
        <v>6.5839625136986735</v>
      </c>
      <c r="E366" s="226">
        <v>3.254434183181774</v>
      </c>
      <c r="F366" s="196">
        <v>0.59305724966018525</v>
      </c>
      <c r="G366" s="196">
        <v>0.5437555875174076</v>
      </c>
      <c r="H366" s="195">
        <v>2044181.0315729212</v>
      </c>
      <c r="I366" s="195">
        <v>3035990.8123801346</v>
      </c>
      <c r="J366" s="196">
        <v>1.1276522872610704</v>
      </c>
      <c r="K366" s="196">
        <v>1.0565127389843398</v>
      </c>
      <c r="L366" s="196">
        <v>0.81956002166535769</v>
      </c>
      <c r="M366" s="196">
        <v>0.72308795615352439</v>
      </c>
      <c r="N366" s="196">
        <v>0.16003971854987104</v>
      </c>
      <c r="O366" s="196">
        <v>0.2380446776778618</v>
      </c>
      <c r="P366" s="196">
        <v>1.0338525316390246</v>
      </c>
      <c r="Q366" s="196">
        <v>0.98978651868527223</v>
      </c>
      <c r="R366" s="196">
        <v>1.0370739313044262</v>
      </c>
      <c r="S366" s="196">
        <v>0.99240985508774293</v>
      </c>
      <c r="T366" s="197">
        <v>457739.47989122663</v>
      </c>
      <c r="U366" s="197">
        <v>893666.33877200517</v>
      </c>
      <c r="V366" s="197">
        <v>-728917219</v>
      </c>
      <c r="W366" s="197">
        <v>195140629</v>
      </c>
      <c r="X366" s="197"/>
      <c r="Y366" s="197"/>
      <c r="Z366" s="198">
        <v>13.890479078111092</v>
      </c>
      <c r="AA366" s="198">
        <v>12.36420541739081</v>
      </c>
      <c r="AB366" s="197">
        <v>0</v>
      </c>
      <c r="AC366" s="197">
        <v>0</v>
      </c>
      <c r="AD366" s="197">
        <v>328376.89503363392</v>
      </c>
      <c r="AE366" s="197">
        <v>531928.93185916706</v>
      </c>
      <c r="AF366" s="197">
        <v>72618.457750107336</v>
      </c>
      <c r="AG366" s="197">
        <v>80772.72375840848</v>
      </c>
      <c r="AH366" s="197">
        <v>39422.807070273368</v>
      </c>
      <c r="AI366" s="197">
        <v>59534.333447831683</v>
      </c>
      <c r="AJ366" s="197">
        <v>30614.626692428796</v>
      </c>
      <c r="AK366" s="197">
        <v>324839.20154572779</v>
      </c>
      <c r="AL366" s="227">
        <v>4.7437156076882932E-2</v>
      </c>
      <c r="AM366" s="227">
        <v>0.42361864761150458</v>
      </c>
      <c r="AN366" s="227">
        <v>0.12198406136852893</v>
      </c>
      <c r="AO366" s="227">
        <v>0.14781518674862254</v>
      </c>
      <c r="AP366" s="227">
        <v>0.2714057833834756</v>
      </c>
      <c r="AQ366" s="227">
        <v>0.31617778350100223</v>
      </c>
      <c r="AR366" s="227">
        <v>0</v>
      </c>
      <c r="AS366" s="227">
        <v>0</v>
      </c>
      <c r="AT366" s="227">
        <v>0</v>
      </c>
      <c r="AU366" s="227">
        <v>0</v>
      </c>
      <c r="AV366" s="227">
        <v>0</v>
      </c>
      <c r="AW366" s="227">
        <v>0</v>
      </c>
      <c r="AX366" s="227">
        <v>0</v>
      </c>
      <c r="AY366" s="227">
        <v>0</v>
      </c>
      <c r="AZ366" s="227">
        <v>0</v>
      </c>
      <c r="BA366" s="227">
        <v>0</v>
      </c>
      <c r="BB366" s="237" t="s">
        <v>706</v>
      </c>
      <c r="BC366" s="237" t="s">
        <v>1343</v>
      </c>
      <c r="BD366" s="237" t="s">
        <v>782</v>
      </c>
    </row>
    <row r="367" spans="1:56" ht="18" customHeight="1" x14ac:dyDescent="0.15">
      <c r="A367" s="199" t="s">
        <v>1048</v>
      </c>
      <c r="B367" s="200">
        <v>2554654.4864826933</v>
      </c>
      <c r="C367" s="200">
        <v>2695862.033339682</v>
      </c>
      <c r="D367" s="228">
        <v>7.0746477562504397</v>
      </c>
      <c r="E367" s="228">
        <v>3.9126901696444922</v>
      </c>
      <c r="F367" s="201">
        <v>0.58279160445314571</v>
      </c>
      <c r="G367" s="201">
        <v>0.5843438522102341</v>
      </c>
      <c r="H367" s="200">
        <v>3101178.8475155621</v>
      </c>
      <c r="I367" s="200">
        <v>3417399.4868736281</v>
      </c>
      <c r="J367" s="201">
        <v>0.42433429759913022</v>
      </c>
      <c r="K367" s="201">
        <v>0.62423216589624042</v>
      </c>
      <c r="L367" s="201">
        <v>0.81180337487636955</v>
      </c>
      <c r="M367" s="201">
        <v>0.78195531370827775</v>
      </c>
      <c r="N367" s="201">
        <v>0.1833239221954821</v>
      </c>
      <c r="O367" s="201">
        <v>0.18739990710208168</v>
      </c>
      <c r="P367" s="201">
        <v>1.0186193853133696</v>
      </c>
      <c r="Q367" s="201">
        <v>1.0124347928476183</v>
      </c>
      <c r="R367" s="201">
        <v>1.034823855728439</v>
      </c>
      <c r="S367" s="201">
        <v>1.0226766147742758</v>
      </c>
      <c r="T367" s="202">
        <v>480777.35271298408</v>
      </c>
      <c r="U367" s="202">
        <v>587818.39134531538</v>
      </c>
      <c r="V367" s="202">
        <v>2195187701</v>
      </c>
      <c r="W367" s="202">
        <v>1905014826</v>
      </c>
      <c r="X367" s="202"/>
      <c r="Y367" s="202"/>
      <c r="Z367" s="203">
        <v>9.2810772108530326</v>
      </c>
      <c r="AA367" s="203">
        <v>8.3208824523515919</v>
      </c>
      <c r="AB367" s="202">
        <v>0</v>
      </c>
      <c r="AC367" s="202">
        <v>0</v>
      </c>
      <c r="AD367" s="202">
        <v>311586.81595012086</v>
      </c>
      <c r="AE367" s="202">
        <v>487958.70196770283</v>
      </c>
      <c r="AF367" s="202">
        <v>46502.797435871733</v>
      </c>
      <c r="AG367" s="202">
        <v>120504.16280911378</v>
      </c>
      <c r="AH367" s="202">
        <v>70430.106624833352</v>
      </c>
      <c r="AI367" s="202">
        <v>79450.48599151973</v>
      </c>
      <c r="AJ367" s="202">
        <v>35676.903970489468</v>
      </c>
      <c r="AK367" s="202">
        <v>219005.45347380239</v>
      </c>
      <c r="AL367" s="229">
        <v>5.3086161134583566E-2</v>
      </c>
      <c r="AM367" s="229">
        <v>0.23871140759462181</v>
      </c>
      <c r="AN367" s="229">
        <v>0.31609403248907642</v>
      </c>
      <c r="AO367" s="229">
        <v>0.19092905841938637</v>
      </c>
      <c r="AP367" s="229">
        <v>0.23791117486373248</v>
      </c>
      <c r="AQ367" s="229">
        <v>0.26668488812337399</v>
      </c>
      <c r="AR367" s="229">
        <v>0</v>
      </c>
      <c r="AS367" s="229">
        <v>0</v>
      </c>
      <c r="AT367" s="229">
        <v>0</v>
      </c>
      <c r="AU367" s="229">
        <v>0</v>
      </c>
      <c r="AV367" s="229">
        <v>0</v>
      </c>
      <c r="AW367" s="229">
        <v>0</v>
      </c>
      <c r="AX367" s="229">
        <v>0</v>
      </c>
      <c r="AY367" s="229">
        <v>0</v>
      </c>
      <c r="AZ367" s="229">
        <v>0</v>
      </c>
      <c r="BA367" s="229">
        <v>0</v>
      </c>
      <c r="BB367" s="236" t="s">
        <v>706</v>
      </c>
      <c r="BC367" s="236" t="s">
        <v>1343</v>
      </c>
      <c r="BD367" s="236" t="s">
        <v>785</v>
      </c>
    </row>
    <row r="368" spans="1:56" ht="18" customHeight="1" x14ac:dyDescent="0.15">
      <c r="A368" s="194" t="s">
        <v>1049</v>
      </c>
      <c r="B368" s="195">
        <v>1686685.7600129084</v>
      </c>
      <c r="C368" s="195">
        <v>2320455.760235874</v>
      </c>
      <c r="D368" s="226">
        <v>4.6640128264400698</v>
      </c>
      <c r="E368" s="226">
        <v>3.5069774015186961</v>
      </c>
      <c r="F368" s="196">
        <v>0.59159042099642578</v>
      </c>
      <c r="G368" s="196">
        <v>0.54668134480635222</v>
      </c>
      <c r="H368" s="195">
        <v>2796607.9167106729</v>
      </c>
      <c r="I368" s="195">
        <v>3778108.5418353574</v>
      </c>
      <c r="J368" s="196">
        <v>0.29350424145578868</v>
      </c>
      <c r="K368" s="196">
        <v>0.39181499189083441</v>
      </c>
      <c r="L368" s="196">
        <v>0.77977557387630902</v>
      </c>
      <c r="M368" s="196">
        <v>0.67154664556279631</v>
      </c>
      <c r="N368" s="196">
        <v>0.19837644924344977</v>
      </c>
      <c r="O368" s="196">
        <v>0.3005956803194566</v>
      </c>
      <c r="P368" s="196">
        <v>1.0758002756094964</v>
      </c>
      <c r="Q368" s="196">
        <v>1.03791712625532</v>
      </c>
      <c r="R368" s="196">
        <v>1.0968267893724637</v>
      </c>
      <c r="S368" s="196">
        <v>1.0521858402174793</v>
      </c>
      <c r="T368" s="197">
        <v>371449.40354984457</v>
      </c>
      <c r="U368" s="197">
        <v>762161.47827260464</v>
      </c>
      <c r="V368" s="197">
        <v>1963098355</v>
      </c>
      <c r="W368" s="197">
        <v>6576845066</v>
      </c>
      <c r="X368" s="197"/>
      <c r="Y368" s="197"/>
      <c r="Z368" s="198">
        <v>7.0826527348356816</v>
      </c>
      <c r="AA368" s="198">
        <v>8.7087582334988021</v>
      </c>
      <c r="AB368" s="197">
        <v>0</v>
      </c>
      <c r="AC368" s="197">
        <v>0</v>
      </c>
      <c r="AD368" s="197">
        <v>317775.10447691137</v>
      </c>
      <c r="AE368" s="197">
        <v>488820.09986504732</v>
      </c>
      <c r="AF368" s="197">
        <v>67920.15796514698</v>
      </c>
      <c r="AG368" s="197">
        <v>118860.93324532066</v>
      </c>
      <c r="AH368" s="197">
        <v>64318.171648184005</v>
      </c>
      <c r="AI368" s="197">
        <v>88089.484574312053</v>
      </c>
      <c r="AJ368" s="197">
        <v>37581.347186528197</v>
      </c>
      <c r="AK368" s="197">
        <v>220549.20889514757</v>
      </c>
      <c r="AL368" s="227">
        <v>5.1103788134163816E-2</v>
      </c>
      <c r="AM368" s="227">
        <v>0.20879086674583616</v>
      </c>
      <c r="AN368" s="227">
        <v>0</v>
      </c>
      <c r="AO368" s="227">
        <v>5.3095272092964895E-3</v>
      </c>
      <c r="AP368" s="227">
        <v>0.20056729402228352</v>
      </c>
      <c r="AQ368" s="227">
        <v>0.24079716542616036</v>
      </c>
      <c r="AR368" s="227">
        <v>0</v>
      </c>
      <c r="AS368" s="227">
        <v>0</v>
      </c>
      <c r="AT368" s="227">
        <v>0</v>
      </c>
      <c r="AU368" s="227">
        <v>0</v>
      </c>
      <c r="AV368" s="227">
        <v>0</v>
      </c>
      <c r="AW368" s="227">
        <v>0</v>
      </c>
      <c r="AX368" s="227">
        <v>0</v>
      </c>
      <c r="AY368" s="227">
        <v>0</v>
      </c>
      <c r="AZ368" s="227">
        <v>0</v>
      </c>
      <c r="BA368" s="227">
        <v>0</v>
      </c>
      <c r="BB368" s="237" t="s">
        <v>707</v>
      </c>
      <c r="BC368" s="237" t="s">
        <v>1343</v>
      </c>
      <c r="BD368" s="237" t="s">
        <v>789</v>
      </c>
    </row>
    <row r="369" spans="1:56" ht="18" customHeight="1" x14ac:dyDescent="0.15">
      <c r="A369" s="199" t="s">
        <v>1050</v>
      </c>
      <c r="B369" s="200">
        <v>1950724.4436146272</v>
      </c>
      <c r="C369" s="200">
        <v>2237865.6536230752</v>
      </c>
      <c r="D369" s="228">
        <v>5.5409181856504919</v>
      </c>
      <c r="E369" s="228">
        <v>3.4714793738238394</v>
      </c>
      <c r="F369" s="201">
        <v>0.44147405606028861</v>
      </c>
      <c r="G369" s="201">
        <v>0.47447542054182512</v>
      </c>
      <c r="H369" s="200">
        <v>1663543.0420698419</v>
      </c>
      <c r="I369" s="200">
        <v>2279399.8668332612</v>
      </c>
      <c r="J369" s="201">
        <v>0.36678219322359368</v>
      </c>
      <c r="K369" s="201">
        <v>0.60575045550389262</v>
      </c>
      <c r="L369" s="201">
        <v>0.79652417840382805</v>
      </c>
      <c r="M369" s="201">
        <v>0.72633086991583817</v>
      </c>
      <c r="N369" s="201">
        <v>0.20054709031496915</v>
      </c>
      <c r="O369" s="201">
        <v>0.24918447521503914</v>
      </c>
      <c r="P369" s="201">
        <v>0.96456470488197066</v>
      </c>
      <c r="Q369" s="201">
        <v>0.95809657029133377</v>
      </c>
      <c r="R369" s="201">
        <v>1.0077663647331592</v>
      </c>
      <c r="S369" s="201">
        <v>0.98474915942570496</v>
      </c>
      <c r="T369" s="202">
        <v>396925.25887222152</v>
      </c>
      <c r="U369" s="202">
        <v>612434.74667225138</v>
      </c>
      <c r="V369" s="202">
        <v>1759204170</v>
      </c>
      <c r="W369" s="202">
        <v>3433088052</v>
      </c>
      <c r="X369" s="202"/>
      <c r="Y369" s="202"/>
      <c r="Z369" s="203">
        <v>7.1912812145326601</v>
      </c>
      <c r="AA369" s="203">
        <v>7.0309231484355097</v>
      </c>
      <c r="AB369" s="202">
        <v>0</v>
      </c>
      <c r="AC369" s="202">
        <v>0</v>
      </c>
      <c r="AD369" s="202">
        <v>287826.08399060072</v>
      </c>
      <c r="AE369" s="202">
        <v>463413.95848389546</v>
      </c>
      <c r="AF369" s="202">
        <v>50298.120480473663</v>
      </c>
      <c r="AG369" s="202">
        <v>106392.22628690697</v>
      </c>
      <c r="AH369" s="202">
        <v>35790.665372246396</v>
      </c>
      <c r="AI369" s="202">
        <v>50195.507713277628</v>
      </c>
      <c r="AJ369" s="202">
        <v>51267.747318278307</v>
      </c>
      <c r="AK369" s="202">
        <v>97209.33985276267</v>
      </c>
      <c r="AL369" s="229">
        <v>5.9635496966381714E-2</v>
      </c>
      <c r="AM369" s="229">
        <v>0.19548443039206409</v>
      </c>
      <c r="AN369" s="229">
        <v>0</v>
      </c>
      <c r="AO369" s="229">
        <v>1.0399221885857204E-3</v>
      </c>
      <c r="AP369" s="229">
        <v>0.21018340735240851</v>
      </c>
      <c r="AQ369" s="229">
        <v>0.24700540044251981</v>
      </c>
      <c r="AR369" s="229">
        <v>0</v>
      </c>
      <c r="AS369" s="229">
        <v>0</v>
      </c>
      <c r="AT369" s="229">
        <v>0</v>
      </c>
      <c r="AU369" s="229">
        <v>0</v>
      </c>
      <c r="AV369" s="229">
        <v>0</v>
      </c>
      <c r="AW369" s="229">
        <v>0</v>
      </c>
      <c r="AX369" s="229">
        <v>0</v>
      </c>
      <c r="AY369" s="229">
        <v>0</v>
      </c>
      <c r="AZ369" s="229">
        <v>0</v>
      </c>
      <c r="BA369" s="229">
        <v>0</v>
      </c>
      <c r="BB369" s="236" t="s">
        <v>707</v>
      </c>
      <c r="BC369" s="236" t="s">
        <v>1343</v>
      </c>
      <c r="BD369" s="236" t="s">
        <v>785</v>
      </c>
    </row>
    <row r="370" spans="1:56" ht="18" customHeight="1" x14ac:dyDescent="0.15">
      <c r="A370" s="194" t="s">
        <v>1051</v>
      </c>
      <c r="B370" s="195">
        <v>2067766.9227938992</v>
      </c>
      <c r="C370" s="195">
        <v>2661701.9648298426</v>
      </c>
      <c r="D370" s="226">
        <v>5.3268401167194304</v>
      </c>
      <c r="E370" s="226">
        <v>4.4063192663956237</v>
      </c>
      <c r="F370" s="196">
        <v>0.59609130046755276</v>
      </c>
      <c r="G370" s="196">
        <v>0.54431929879633079</v>
      </c>
      <c r="H370" s="195">
        <v>3046283.9602158307</v>
      </c>
      <c r="I370" s="195">
        <v>3865346.8728979905</v>
      </c>
      <c r="J370" s="196">
        <v>0.6742075504635896</v>
      </c>
      <c r="K370" s="196">
        <v>0.68774325959419369</v>
      </c>
      <c r="L370" s="196">
        <v>0.78068492169565895</v>
      </c>
      <c r="M370" s="196">
        <v>0.72860229125240772</v>
      </c>
      <c r="N370" s="196">
        <v>0.20473556131003889</v>
      </c>
      <c r="O370" s="196">
        <v>0.24289584232646139</v>
      </c>
      <c r="P370" s="196">
        <v>1.080468520718044</v>
      </c>
      <c r="Q370" s="196">
        <v>1.04735920566479</v>
      </c>
      <c r="R370" s="196">
        <v>1.0824857749052814</v>
      </c>
      <c r="S370" s="196">
        <v>1.048997876338341</v>
      </c>
      <c r="T370" s="197">
        <v>453492.46458767052</v>
      </c>
      <c r="U370" s="197">
        <v>722379.81462378392</v>
      </c>
      <c r="V370" s="197">
        <v>777027834</v>
      </c>
      <c r="W370" s="197">
        <v>1811540969</v>
      </c>
      <c r="X370" s="197"/>
      <c r="Y370" s="197"/>
      <c r="Z370" s="198">
        <v>11.17377136167277</v>
      </c>
      <c r="AA370" s="198">
        <v>10.961102446335499</v>
      </c>
      <c r="AB370" s="197">
        <v>0</v>
      </c>
      <c r="AC370" s="197">
        <v>0</v>
      </c>
      <c r="AD370" s="197">
        <v>337165.28361303482</v>
      </c>
      <c r="AE370" s="197">
        <v>491742.28408038407</v>
      </c>
      <c r="AF370" s="197">
        <v>61539.801920380683</v>
      </c>
      <c r="AG370" s="197">
        <v>66611.938811233384</v>
      </c>
      <c r="AH370" s="197">
        <v>58347.278854569406</v>
      </c>
      <c r="AI370" s="197">
        <v>76828.178340485203</v>
      </c>
      <c r="AJ370" s="197">
        <v>59919.325674469983</v>
      </c>
      <c r="AK370" s="197">
        <v>112672.19306623614</v>
      </c>
      <c r="AL370" s="227">
        <v>5.4547861085267178E-2</v>
      </c>
      <c r="AM370" s="227">
        <v>0.12403469048651697</v>
      </c>
      <c r="AN370" s="227">
        <v>0</v>
      </c>
      <c r="AO370" s="227">
        <v>4.1992004704287647E-3</v>
      </c>
      <c r="AP370" s="227">
        <v>0.23303449970342471</v>
      </c>
      <c r="AQ370" s="227">
        <v>0.26951519296388243</v>
      </c>
      <c r="AR370" s="227">
        <v>0</v>
      </c>
      <c r="AS370" s="227">
        <v>0</v>
      </c>
      <c r="AT370" s="227">
        <v>0</v>
      </c>
      <c r="AU370" s="227">
        <v>0</v>
      </c>
      <c r="AV370" s="227">
        <v>0</v>
      </c>
      <c r="AW370" s="227">
        <v>0</v>
      </c>
      <c r="AX370" s="227">
        <v>0</v>
      </c>
      <c r="AY370" s="227">
        <v>0</v>
      </c>
      <c r="AZ370" s="227">
        <v>0</v>
      </c>
      <c r="BA370" s="227">
        <v>0</v>
      </c>
      <c r="BB370" s="237" t="s">
        <v>707</v>
      </c>
      <c r="BC370" s="237" t="s">
        <v>1343</v>
      </c>
      <c r="BD370" s="237" t="s">
        <v>785</v>
      </c>
    </row>
    <row r="371" spans="1:56" ht="18" customHeight="1" x14ac:dyDescent="0.15">
      <c r="A371" s="199" t="s">
        <v>1052</v>
      </c>
      <c r="B371" s="200">
        <v>2007921.6659890127</v>
      </c>
      <c r="C371" s="200">
        <v>2320627.0142878355</v>
      </c>
      <c r="D371" s="228">
        <v>5.443035011061772</v>
      </c>
      <c r="E371" s="228">
        <v>4.0997336660144832</v>
      </c>
      <c r="F371" s="201">
        <v>0.49990649411889965</v>
      </c>
      <c r="G371" s="201">
        <v>0.48444077745307929</v>
      </c>
      <c r="H371" s="200">
        <v>2764351.7002752493</v>
      </c>
      <c r="I371" s="200">
        <v>3157114.0338750756</v>
      </c>
      <c r="J371" s="201">
        <v>0.67139280559786285</v>
      </c>
      <c r="K371" s="201">
        <v>0.74959960218559485</v>
      </c>
      <c r="L371" s="201">
        <v>0.8188177368580114</v>
      </c>
      <c r="M371" s="201">
        <v>0.73559771497918047</v>
      </c>
      <c r="N371" s="201">
        <v>0.152369380795223</v>
      </c>
      <c r="O371" s="201">
        <v>0.22420370141725554</v>
      </c>
      <c r="P371" s="201">
        <v>1.0797689420939103</v>
      </c>
      <c r="Q371" s="201">
        <v>1.0331047817437176</v>
      </c>
      <c r="R371" s="201">
        <v>1.079797528797465</v>
      </c>
      <c r="S371" s="201">
        <v>1.0331027613234873</v>
      </c>
      <c r="T371" s="202">
        <v>363799.79165572143</v>
      </c>
      <c r="U371" s="202">
        <v>613579.08525874582</v>
      </c>
      <c r="V371" s="202">
        <v>172912172</v>
      </c>
      <c r="W371" s="202">
        <v>845344254</v>
      </c>
      <c r="X371" s="202"/>
      <c r="Y371" s="202"/>
      <c r="Z371" s="203">
        <v>7.1401383878333693</v>
      </c>
      <c r="AA371" s="203">
        <v>8.6213546705187696</v>
      </c>
      <c r="AB371" s="202">
        <v>0</v>
      </c>
      <c r="AC371" s="202">
        <v>0</v>
      </c>
      <c r="AD371" s="202">
        <v>333610.42675057391</v>
      </c>
      <c r="AE371" s="202">
        <v>479001.47471932572</v>
      </c>
      <c r="AF371" s="202">
        <v>54990.927807028565</v>
      </c>
      <c r="AG371" s="202">
        <v>59260.720399282756</v>
      </c>
      <c r="AH371" s="202">
        <v>63377.077755062419</v>
      </c>
      <c r="AI371" s="202">
        <v>72936.665863380433</v>
      </c>
      <c r="AJ371" s="202">
        <v>62135.037130098113</v>
      </c>
      <c r="AK371" s="202">
        <v>234189.23594915317</v>
      </c>
      <c r="AL371" s="229">
        <v>4.993876806957058E-2</v>
      </c>
      <c r="AM371" s="229">
        <v>9.6002297566343014E-2</v>
      </c>
      <c r="AN371" s="229">
        <v>0</v>
      </c>
      <c r="AO371" s="229">
        <v>3.931456659153963E-4</v>
      </c>
      <c r="AP371" s="229">
        <v>0.24362966156492444</v>
      </c>
      <c r="AQ371" s="229">
        <v>0.26585853328087572</v>
      </c>
      <c r="AR371" s="229">
        <v>0</v>
      </c>
      <c r="AS371" s="229">
        <v>0</v>
      </c>
      <c r="AT371" s="229">
        <v>0</v>
      </c>
      <c r="AU371" s="229">
        <v>0</v>
      </c>
      <c r="AV371" s="229">
        <v>0</v>
      </c>
      <c r="AW371" s="229">
        <v>0</v>
      </c>
      <c r="AX371" s="229">
        <v>0</v>
      </c>
      <c r="AY371" s="229">
        <v>0</v>
      </c>
      <c r="AZ371" s="229">
        <v>0</v>
      </c>
      <c r="BA371" s="229">
        <v>0</v>
      </c>
      <c r="BB371" s="236" t="s">
        <v>706</v>
      </c>
      <c r="BC371" s="236" t="s">
        <v>1343</v>
      </c>
      <c r="BD371" s="236" t="s">
        <v>781</v>
      </c>
    </row>
    <row r="372" spans="1:56" ht="18" customHeight="1" x14ac:dyDescent="0.15">
      <c r="A372" s="194" t="s">
        <v>1053</v>
      </c>
      <c r="B372" s="195">
        <v>1665224.3090701655</v>
      </c>
      <c r="C372" s="195">
        <v>2070273.7806617226</v>
      </c>
      <c r="D372" s="226">
        <v>4.1541738644081194</v>
      </c>
      <c r="E372" s="226">
        <v>3.504926232047556</v>
      </c>
      <c r="F372" s="196">
        <v>0.52728206999475891</v>
      </c>
      <c r="G372" s="196">
        <v>0.50536517601621633</v>
      </c>
      <c r="H372" s="195">
        <v>1867923.1012740065</v>
      </c>
      <c r="I372" s="195">
        <v>2414175.9151169425</v>
      </c>
      <c r="J372" s="196">
        <v>0.94522708502621744</v>
      </c>
      <c r="K372" s="196">
        <v>0.92313769327141448</v>
      </c>
      <c r="L372" s="196">
        <v>0.73730046433747243</v>
      </c>
      <c r="M372" s="196">
        <v>0.69116972824003198</v>
      </c>
      <c r="N372" s="196">
        <v>0.25689956271753295</v>
      </c>
      <c r="O372" s="196">
        <v>0.28875320513665326</v>
      </c>
      <c r="P372" s="196">
        <v>1.0407731855790534</v>
      </c>
      <c r="Q372" s="196">
        <v>1.0001610618634336</v>
      </c>
      <c r="R372" s="196">
        <v>1.0397212630717516</v>
      </c>
      <c r="S372" s="196">
        <v>0.9994656540657697</v>
      </c>
      <c r="T372" s="197">
        <v>437453.6527666857</v>
      </c>
      <c r="U372" s="197">
        <v>639363.21429929649</v>
      </c>
      <c r="V372" s="197">
        <v>125674674</v>
      </c>
      <c r="W372" s="197">
        <v>1100822847</v>
      </c>
      <c r="X372" s="197"/>
      <c r="Y372" s="197"/>
      <c r="Z372" s="198">
        <v>17.354089341779332</v>
      </c>
      <c r="AA372" s="198">
        <v>11.545332789427578</v>
      </c>
      <c r="AB372" s="197">
        <v>0</v>
      </c>
      <c r="AC372" s="197">
        <v>0</v>
      </c>
      <c r="AD372" s="197">
        <v>324220.19977181975</v>
      </c>
      <c r="AE372" s="197">
        <v>471300.72572732467</v>
      </c>
      <c r="AF372" s="197">
        <v>74662.68052861761</v>
      </c>
      <c r="AG372" s="197">
        <v>78824.666058185961</v>
      </c>
      <c r="AH372" s="197">
        <v>44439.823407491916</v>
      </c>
      <c r="AI372" s="197">
        <v>56895.027780946948</v>
      </c>
      <c r="AJ372" s="197">
        <v>47871.100969766114</v>
      </c>
      <c r="AK372" s="197">
        <v>215249.75645559994</v>
      </c>
      <c r="AL372" s="227">
        <v>9.894238550281044E-2</v>
      </c>
      <c r="AM372" s="227">
        <v>0.11011417441216545</v>
      </c>
      <c r="AN372" s="227">
        <v>0.34642006238300721</v>
      </c>
      <c r="AO372" s="227">
        <v>0.27705801577400002</v>
      </c>
      <c r="AP372" s="227">
        <v>0.23054237156563862</v>
      </c>
      <c r="AQ372" s="227">
        <v>0.24968146665234561</v>
      </c>
      <c r="AR372" s="227">
        <v>0</v>
      </c>
      <c r="AS372" s="227">
        <v>0</v>
      </c>
      <c r="AT372" s="227">
        <v>0</v>
      </c>
      <c r="AU372" s="227">
        <v>0</v>
      </c>
      <c r="AV372" s="227">
        <v>0</v>
      </c>
      <c r="AW372" s="227">
        <v>0</v>
      </c>
      <c r="AX372" s="227">
        <v>0</v>
      </c>
      <c r="AY372" s="227">
        <v>0</v>
      </c>
      <c r="AZ372" s="227">
        <v>0</v>
      </c>
      <c r="BA372" s="227">
        <v>0</v>
      </c>
      <c r="BB372" s="237" t="s">
        <v>706</v>
      </c>
      <c r="BC372" s="237" t="s">
        <v>1343</v>
      </c>
      <c r="BD372" s="237" t="s">
        <v>781</v>
      </c>
    </row>
    <row r="373" spans="1:56" ht="18" customHeight="1" x14ac:dyDescent="0.15">
      <c r="A373" s="199" t="s">
        <v>1054</v>
      </c>
      <c r="B373" s="200">
        <v>1919164.322256492</v>
      </c>
      <c r="C373" s="200">
        <v>2511743.3310450036</v>
      </c>
      <c r="D373" s="228">
        <v>5.3534675703139198</v>
      </c>
      <c r="E373" s="228">
        <v>4.2523484315973983</v>
      </c>
      <c r="F373" s="201">
        <v>0.56560499558075505</v>
      </c>
      <c r="G373" s="201">
        <v>0.53493479686118039</v>
      </c>
      <c r="H373" s="200">
        <v>2370009.437369416</v>
      </c>
      <c r="I373" s="200">
        <v>3201459.3863960467</v>
      </c>
      <c r="J373" s="201">
        <v>0.59993253166907279</v>
      </c>
      <c r="K373" s="201">
        <v>0.54332518663941443</v>
      </c>
      <c r="L373" s="201">
        <v>0.80627561112540935</v>
      </c>
      <c r="M373" s="201">
        <v>0.7441728855440205</v>
      </c>
      <c r="N373" s="201">
        <v>0.16652185308037748</v>
      </c>
      <c r="O373" s="201">
        <v>0.21807544805421031</v>
      </c>
      <c r="P373" s="201">
        <v>1.0610784875406947</v>
      </c>
      <c r="Q373" s="201">
        <v>1.0177883424120477</v>
      </c>
      <c r="R373" s="201">
        <v>1.0620401933606893</v>
      </c>
      <c r="S373" s="201">
        <v>1.0185697236757452</v>
      </c>
      <c r="T373" s="202">
        <v>371788.93547905685</v>
      </c>
      <c r="U373" s="202">
        <v>642572.04863529338</v>
      </c>
      <c r="V373" s="202">
        <v>-586780176</v>
      </c>
      <c r="W373" s="202">
        <v>531486180</v>
      </c>
      <c r="X373" s="202"/>
      <c r="Y373" s="202"/>
      <c r="Z373" s="203">
        <v>8.9362969219666208</v>
      </c>
      <c r="AA373" s="203">
        <v>8.4004660821445647</v>
      </c>
      <c r="AB373" s="202">
        <v>0</v>
      </c>
      <c r="AC373" s="202">
        <v>0</v>
      </c>
      <c r="AD373" s="202">
        <v>323745.14250654995</v>
      </c>
      <c r="AE373" s="202">
        <v>479249.51719563559</v>
      </c>
      <c r="AF373" s="202">
        <v>72610.309687261644</v>
      </c>
      <c r="AG373" s="202">
        <v>104235.46247471232</v>
      </c>
      <c r="AH373" s="202">
        <v>54202.116638477099</v>
      </c>
      <c r="AI373" s="202">
        <v>75848.121414121313</v>
      </c>
      <c r="AJ373" s="202">
        <v>29091.157397273902</v>
      </c>
      <c r="AK373" s="202">
        <v>77231.961728517883</v>
      </c>
      <c r="AL373" s="229">
        <v>5.6976821598778656E-2</v>
      </c>
      <c r="AM373" s="229">
        <v>0.14755214385502305</v>
      </c>
      <c r="AN373" s="229">
        <v>0</v>
      </c>
      <c r="AO373" s="229">
        <v>0</v>
      </c>
      <c r="AP373" s="229">
        <v>0.21145283941881879</v>
      </c>
      <c r="AQ373" s="229">
        <v>0.23168392742795416</v>
      </c>
      <c r="AR373" s="229">
        <v>0</v>
      </c>
      <c r="AS373" s="229">
        <v>0</v>
      </c>
      <c r="AT373" s="229">
        <v>0</v>
      </c>
      <c r="AU373" s="229">
        <v>0</v>
      </c>
      <c r="AV373" s="229">
        <v>0</v>
      </c>
      <c r="AW373" s="229">
        <v>0</v>
      </c>
      <c r="AX373" s="229">
        <v>0</v>
      </c>
      <c r="AY373" s="229">
        <v>0</v>
      </c>
      <c r="AZ373" s="229">
        <v>0</v>
      </c>
      <c r="BA373" s="229">
        <v>0</v>
      </c>
      <c r="BB373" s="236" t="s">
        <v>706</v>
      </c>
      <c r="BC373" s="236" t="s">
        <v>1343</v>
      </c>
      <c r="BD373" s="236" t="s">
        <v>781</v>
      </c>
    </row>
    <row r="374" spans="1:56" ht="18" customHeight="1" x14ac:dyDescent="0.15">
      <c r="A374" s="194" t="s">
        <v>1055</v>
      </c>
      <c r="B374" s="195">
        <v>3823052.1879841899</v>
      </c>
      <c r="C374" s="195">
        <v>4070846.1070039524</v>
      </c>
      <c r="D374" s="226">
        <v>7.5721099033153347</v>
      </c>
      <c r="E374" s="226">
        <v>5.3351922023582929</v>
      </c>
      <c r="F374" s="196">
        <v>0.40619424222614214</v>
      </c>
      <c r="G374" s="196">
        <v>0.41641589708084403</v>
      </c>
      <c r="H374" s="195">
        <v>4977123.2035415014</v>
      </c>
      <c r="I374" s="195">
        <v>5309874.0116679836</v>
      </c>
      <c r="J374" s="196">
        <v>0.35783378212423395</v>
      </c>
      <c r="K374" s="196">
        <v>0.39306719956303787</v>
      </c>
      <c r="L374" s="196">
        <v>0.84895473553684542</v>
      </c>
      <c r="M374" s="196">
        <v>0.84219735923479155</v>
      </c>
      <c r="N374" s="196">
        <v>0.13257543386901818</v>
      </c>
      <c r="O374" s="196">
        <v>0.13971689239997567</v>
      </c>
      <c r="P374" s="196">
        <v>1.1685152360222668</v>
      </c>
      <c r="Q374" s="196">
        <v>1.1048655325983288</v>
      </c>
      <c r="R374" s="196">
        <v>1.1766834948995344</v>
      </c>
      <c r="S374" s="196">
        <v>1.110142863434515</v>
      </c>
      <c r="T374" s="197">
        <v>577453.92879051389</v>
      </c>
      <c r="U374" s="197">
        <v>642390.26583399216</v>
      </c>
      <c r="V374" s="197">
        <v>-77426361</v>
      </c>
      <c r="W374" s="197">
        <v>129133981</v>
      </c>
      <c r="X374" s="197"/>
      <c r="Y374" s="197"/>
      <c r="Z374" s="198">
        <v>14.200698394038232</v>
      </c>
      <c r="AA374" s="198">
        <v>11.626159266402064</v>
      </c>
      <c r="AB374" s="197">
        <v>0</v>
      </c>
      <c r="AC374" s="197">
        <v>0</v>
      </c>
      <c r="AD374" s="197">
        <v>500416.68452173908</v>
      </c>
      <c r="AE374" s="197">
        <v>732504.54700395267</v>
      </c>
      <c r="AF374" s="197">
        <v>99244.579573122537</v>
      </c>
      <c r="AG374" s="197">
        <v>102776.99377075101</v>
      </c>
      <c r="AH374" s="197">
        <v>101152.71114624507</v>
      </c>
      <c r="AI374" s="197">
        <v>108863.67465612649</v>
      </c>
      <c r="AJ374" s="197">
        <v>95355.764079051383</v>
      </c>
      <c r="AK374" s="197">
        <v>167692.11320158103</v>
      </c>
      <c r="AL374" s="227">
        <v>3.9706043005712718E-2</v>
      </c>
      <c r="AM374" s="227">
        <v>5.4572785639087476E-2</v>
      </c>
      <c r="AN374" s="227">
        <v>0</v>
      </c>
      <c r="AO374" s="227">
        <v>0</v>
      </c>
      <c r="AP374" s="227">
        <v>0.19142917463972589</v>
      </c>
      <c r="AQ374" s="227">
        <v>0.2331876832394302</v>
      </c>
      <c r="AR374" s="227">
        <v>0</v>
      </c>
      <c r="AS374" s="227">
        <v>0</v>
      </c>
      <c r="AT374" s="227">
        <v>0</v>
      </c>
      <c r="AU374" s="227">
        <v>0</v>
      </c>
      <c r="AV374" s="227">
        <v>0</v>
      </c>
      <c r="AW374" s="227">
        <v>0</v>
      </c>
      <c r="AX374" s="227">
        <v>0</v>
      </c>
      <c r="AY374" s="227">
        <v>0</v>
      </c>
      <c r="AZ374" s="227">
        <v>0</v>
      </c>
      <c r="BA374" s="227">
        <v>0</v>
      </c>
      <c r="BB374" s="237" t="s">
        <v>705</v>
      </c>
      <c r="BC374" s="237" t="s">
        <v>1343</v>
      </c>
      <c r="BD374" s="237" t="s">
        <v>778</v>
      </c>
    </row>
    <row r="375" spans="1:56" ht="18" customHeight="1" x14ac:dyDescent="0.15">
      <c r="A375" s="199" t="s">
        <v>1056</v>
      </c>
      <c r="B375" s="200">
        <v>3010676.1869864869</v>
      </c>
      <c r="C375" s="200">
        <v>3131753.2965961415</v>
      </c>
      <c r="D375" s="228">
        <v>6.0311257479937472</v>
      </c>
      <c r="E375" s="228">
        <v>3.630363417103573</v>
      </c>
      <c r="F375" s="201">
        <v>0.55043545470436495</v>
      </c>
      <c r="G375" s="201">
        <v>0.54736753191309573</v>
      </c>
      <c r="H375" s="200">
        <v>3239573.9302374576</v>
      </c>
      <c r="I375" s="200">
        <v>4009438.4706413453</v>
      </c>
      <c r="J375" s="201">
        <v>1.1582697482282218</v>
      </c>
      <c r="K375" s="201">
        <v>1.1569743372348111</v>
      </c>
      <c r="L375" s="201">
        <v>0.95763840834371483</v>
      </c>
      <c r="M375" s="201">
        <v>0.8979370304777734</v>
      </c>
      <c r="N375" s="201">
        <v>3.2630574613089998E-2</v>
      </c>
      <c r="O375" s="201">
        <v>3.3011039778409759E-2</v>
      </c>
      <c r="P375" s="201">
        <v>1.0445270979443846</v>
      </c>
      <c r="Q375" s="201">
        <v>1.0370521100131946</v>
      </c>
      <c r="R375" s="201">
        <v>1.0541771434330027</v>
      </c>
      <c r="S375" s="201">
        <v>1.0441026239989151</v>
      </c>
      <c r="T375" s="202">
        <v>127537.03524242334</v>
      </c>
      <c r="U375" s="202">
        <v>319636.0412616246</v>
      </c>
      <c r="V375" s="202">
        <v>248695976</v>
      </c>
      <c r="W375" s="202">
        <v>171880530</v>
      </c>
      <c r="X375" s="202"/>
      <c r="Y375" s="202"/>
      <c r="Z375" s="203">
        <v>1.9039137047940251</v>
      </c>
      <c r="AA375" s="203">
        <v>1.5803938409532861</v>
      </c>
      <c r="AB375" s="202">
        <v>0</v>
      </c>
      <c r="AC375" s="202">
        <v>0</v>
      </c>
      <c r="AD375" s="202">
        <v>414876.89276792976</v>
      </c>
      <c r="AE375" s="202">
        <v>647948.85180726519</v>
      </c>
      <c r="AF375" s="202">
        <v>63875.077978752219</v>
      </c>
      <c r="AG375" s="202">
        <v>146832.85523820989</v>
      </c>
      <c r="AH375" s="202">
        <v>76111.751828332373</v>
      </c>
      <c r="AI375" s="202">
        <v>97605.508622505804</v>
      </c>
      <c r="AJ375" s="202">
        <v>107325.81325428115</v>
      </c>
      <c r="AK375" s="202">
        <v>311755.13311463571</v>
      </c>
      <c r="AL375" s="229">
        <v>5.0914637466962363E-2</v>
      </c>
      <c r="AM375" s="229">
        <v>0.19250751892683693</v>
      </c>
      <c r="AN375" s="229">
        <v>0</v>
      </c>
      <c r="AO375" s="229">
        <v>-3.0067315397550861E-2</v>
      </c>
      <c r="AP375" s="229">
        <v>0.25243643209423117</v>
      </c>
      <c r="AQ375" s="229">
        <v>0.27407344242418075</v>
      </c>
      <c r="AR375" s="229">
        <v>0</v>
      </c>
      <c r="AS375" s="229">
        <v>0</v>
      </c>
      <c r="AT375" s="229">
        <v>0</v>
      </c>
      <c r="AU375" s="229">
        <v>0</v>
      </c>
      <c r="AV375" s="229">
        <v>0</v>
      </c>
      <c r="AW375" s="229">
        <v>0</v>
      </c>
      <c r="AX375" s="229">
        <v>0</v>
      </c>
      <c r="AY375" s="229">
        <v>0</v>
      </c>
      <c r="AZ375" s="229">
        <v>0</v>
      </c>
      <c r="BA375" s="229">
        <v>0</v>
      </c>
      <c r="BB375" s="236" t="s">
        <v>705</v>
      </c>
      <c r="BC375" s="236" t="s">
        <v>1343</v>
      </c>
      <c r="BD375" s="236" t="s">
        <v>775</v>
      </c>
    </row>
    <row r="376" spans="1:56" ht="18" customHeight="1" x14ac:dyDescent="0.15">
      <c r="A376" s="194" t="s">
        <v>1057</v>
      </c>
      <c r="B376" s="195">
        <v>1699842.3391046149</v>
      </c>
      <c r="C376" s="195">
        <v>2249679.2764987559</v>
      </c>
      <c r="D376" s="226">
        <v>4.3058709437609304</v>
      </c>
      <c r="E376" s="226">
        <v>3.1955892407002708</v>
      </c>
      <c r="F376" s="196">
        <v>0.59891304322404926</v>
      </c>
      <c r="G376" s="196">
        <v>0.56564964120916972</v>
      </c>
      <c r="H376" s="195">
        <v>2509237.6645547119</v>
      </c>
      <c r="I376" s="195">
        <v>3295040.1853501457</v>
      </c>
      <c r="J376" s="196">
        <v>0.82146793979838628</v>
      </c>
      <c r="K376" s="196">
        <v>0.69526158142553818</v>
      </c>
      <c r="L376" s="196">
        <v>0.73245237820459119</v>
      </c>
      <c r="M376" s="196">
        <v>0.65822326351650307</v>
      </c>
      <c r="N376" s="196">
        <v>0.24614537672146086</v>
      </c>
      <c r="O376" s="196">
        <v>0.30745768829137732</v>
      </c>
      <c r="P376" s="196">
        <v>0.99278417445270428</v>
      </c>
      <c r="Q376" s="196">
        <v>1.0017252197663085</v>
      </c>
      <c r="R376" s="196">
        <v>0.96453701972172678</v>
      </c>
      <c r="S376" s="196">
        <v>0.9842898388646415</v>
      </c>
      <c r="T376" s="197">
        <v>454788.77525458462</v>
      </c>
      <c r="U376" s="197">
        <v>768888.04125629936</v>
      </c>
      <c r="V376" s="197">
        <v>398121001</v>
      </c>
      <c r="W376" s="197">
        <v>1240005819</v>
      </c>
      <c r="X376" s="197"/>
      <c r="Y376" s="197"/>
      <c r="Z376" s="198">
        <v>9.5842885943307472</v>
      </c>
      <c r="AA376" s="198">
        <v>11.634201993948375</v>
      </c>
      <c r="AB376" s="197">
        <v>0</v>
      </c>
      <c r="AC376" s="197">
        <v>0</v>
      </c>
      <c r="AD376" s="197">
        <v>316939.81636451086</v>
      </c>
      <c r="AE376" s="197">
        <v>492914.55404303374</v>
      </c>
      <c r="AF376" s="197">
        <v>58237.884448905337</v>
      </c>
      <c r="AG376" s="197">
        <v>125382.97729126154</v>
      </c>
      <c r="AH376" s="197">
        <v>53909.706940175231</v>
      </c>
      <c r="AI376" s="197">
        <v>74114.54595069318</v>
      </c>
      <c r="AJ376" s="197">
        <v>75344.28580390189</v>
      </c>
      <c r="AK376" s="197">
        <v>238229.56692386509</v>
      </c>
      <c r="AL376" s="227">
        <v>9.3823773707990984E-2</v>
      </c>
      <c r="AM376" s="227">
        <v>0.24003859751528697</v>
      </c>
      <c r="AN376" s="227">
        <v>0.29572714838683839</v>
      </c>
      <c r="AO376" s="227">
        <v>0.30314301494598972</v>
      </c>
      <c r="AP376" s="227">
        <v>0.23225907717469477</v>
      </c>
      <c r="AQ376" s="227">
        <v>0.26055580741324291</v>
      </c>
      <c r="AR376" s="227">
        <v>0</v>
      </c>
      <c r="AS376" s="227">
        <v>0</v>
      </c>
      <c r="AT376" s="227">
        <v>0</v>
      </c>
      <c r="AU376" s="227">
        <v>0</v>
      </c>
      <c r="AV376" s="227">
        <v>0</v>
      </c>
      <c r="AW376" s="227">
        <v>0</v>
      </c>
      <c r="AX376" s="227">
        <v>0</v>
      </c>
      <c r="AY376" s="227">
        <v>0</v>
      </c>
      <c r="AZ376" s="227">
        <v>0</v>
      </c>
      <c r="BA376" s="227">
        <v>0</v>
      </c>
      <c r="BB376" s="237" t="s">
        <v>705</v>
      </c>
      <c r="BC376" s="237" t="s">
        <v>1343</v>
      </c>
      <c r="BD376" s="237" t="s">
        <v>775</v>
      </c>
    </row>
    <row r="377" spans="1:56" ht="18" customHeight="1" x14ac:dyDescent="0.15">
      <c r="A377" s="199" t="s">
        <v>1058</v>
      </c>
      <c r="B377" s="200">
        <v>2745082.0353170019</v>
      </c>
      <c r="C377" s="200">
        <v>2848455.871355338</v>
      </c>
      <c r="D377" s="228">
        <v>6.8548377626024237</v>
      </c>
      <c r="E377" s="228">
        <v>4.6014363648913204</v>
      </c>
      <c r="F377" s="201">
        <v>0.51496656322305512</v>
      </c>
      <c r="G377" s="201">
        <v>0.5111196277740917</v>
      </c>
      <c r="H377" s="200">
        <v>4119577.6794723719</v>
      </c>
      <c r="I377" s="200">
        <v>4323875.5131400321</v>
      </c>
      <c r="J377" s="201">
        <v>0.28186627786316359</v>
      </c>
      <c r="K377" s="201">
        <v>0.36037446968531317</v>
      </c>
      <c r="L377" s="201">
        <v>0.83776170210400236</v>
      </c>
      <c r="M377" s="201">
        <v>0.82831783951123839</v>
      </c>
      <c r="N377" s="201">
        <v>0.15193772199218344</v>
      </c>
      <c r="O377" s="201">
        <v>0.1511132092178008</v>
      </c>
      <c r="P377" s="201">
        <v>1.2030260033130071</v>
      </c>
      <c r="Q377" s="201">
        <v>1.1099601932272918</v>
      </c>
      <c r="R377" s="201">
        <v>1.1769175879726115</v>
      </c>
      <c r="S377" s="201">
        <v>1.0936184065498653</v>
      </c>
      <c r="T377" s="202">
        <v>445357.43699471164</v>
      </c>
      <c r="U377" s="202">
        <v>489029.05805118231</v>
      </c>
      <c r="V377" s="202">
        <v>241584049</v>
      </c>
      <c r="W377" s="202">
        <v>272882017</v>
      </c>
      <c r="X377" s="202"/>
      <c r="Y377" s="202"/>
      <c r="Z377" s="203">
        <v>26.641099426399116</v>
      </c>
      <c r="AA377" s="203">
        <v>14.872001016344541</v>
      </c>
      <c r="AB377" s="202">
        <v>0</v>
      </c>
      <c r="AC377" s="202">
        <v>0</v>
      </c>
      <c r="AD377" s="202">
        <v>390641.93536360509</v>
      </c>
      <c r="AE377" s="202">
        <v>589377.53465848067</v>
      </c>
      <c r="AF377" s="202">
        <v>56549.869187283446</v>
      </c>
      <c r="AG377" s="202">
        <v>59710.696918120477</v>
      </c>
      <c r="AH377" s="202">
        <v>87870.779446031665</v>
      </c>
      <c r="AI377" s="202">
        <v>92924.635787084888</v>
      </c>
      <c r="AJ377" s="202">
        <v>58473.466476202055</v>
      </c>
      <c r="AK377" s="202">
        <v>274749.16999979742</v>
      </c>
      <c r="AL377" s="229">
        <v>3.8021414450097969E-2</v>
      </c>
      <c r="AM377" s="229">
        <v>4.7902036132323605E-2</v>
      </c>
      <c r="AN377" s="229">
        <v>0.35988084299197581</v>
      </c>
      <c r="AO377" s="229">
        <v>0.26617143408871641</v>
      </c>
      <c r="AP377" s="229">
        <v>0.23618232150972804</v>
      </c>
      <c r="AQ377" s="229">
        <v>0.2568801136097052</v>
      </c>
      <c r="AR377" s="229">
        <v>0</v>
      </c>
      <c r="AS377" s="229">
        <v>0</v>
      </c>
      <c r="AT377" s="229">
        <v>0</v>
      </c>
      <c r="AU377" s="229">
        <v>0</v>
      </c>
      <c r="AV377" s="229">
        <v>0</v>
      </c>
      <c r="AW377" s="229">
        <v>0</v>
      </c>
      <c r="AX377" s="229">
        <v>0</v>
      </c>
      <c r="AY377" s="229">
        <v>0</v>
      </c>
      <c r="AZ377" s="229">
        <v>0</v>
      </c>
      <c r="BA377" s="229">
        <v>0</v>
      </c>
      <c r="BB377" s="236" t="s">
        <v>705</v>
      </c>
      <c r="BC377" s="236" t="s">
        <v>1343</v>
      </c>
      <c r="BD377" s="236" t="s">
        <v>775</v>
      </c>
    </row>
    <row r="378" spans="1:56" ht="18" customHeight="1" x14ac:dyDescent="0.15">
      <c r="A378" s="194" t="s">
        <v>1059</v>
      </c>
      <c r="B378" s="195">
        <v>2183246.4353417135</v>
      </c>
      <c r="C378" s="195">
        <v>2687238.7088571019</v>
      </c>
      <c r="D378" s="226">
        <v>3.8769233579524691</v>
      </c>
      <c r="E378" s="226">
        <v>2.8830065278362325</v>
      </c>
      <c r="F378" s="196">
        <v>0.61347360906613591</v>
      </c>
      <c r="G378" s="196">
        <v>0.60149002642167504</v>
      </c>
      <c r="H378" s="195">
        <v>3545452.7423782689</v>
      </c>
      <c r="I378" s="195">
        <v>4350620.6744690072</v>
      </c>
      <c r="J378" s="196">
        <v>0.84204453099810916</v>
      </c>
      <c r="K378" s="196">
        <v>0.68494357870192291</v>
      </c>
      <c r="L378" s="196">
        <v>0.70254189257702748</v>
      </c>
      <c r="M378" s="196">
        <v>0.69115946519422022</v>
      </c>
      <c r="N378" s="196">
        <v>0.27783376388265008</v>
      </c>
      <c r="O378" s="196">
        <v>0.27555765017086642</v>
      </c>
      <c r="P378" s="196">
        <v>1.085931053120605</v>
      </c>
      <c r="Q378" s="196">
        <v>1.0569367705787989</v>
      </c>
      <c r="R378" s="196">
        <v>1.0859310544273508</v>
      </c>
      <c r="S378" s="196">
        <v>1.0569367713818765</v>
      </c>
      <c r="T378" s="197">
        <v>649424.35269469733</v>
      </c>
      <c r="U378" s="197">
        <v>829928.23999422055</v>
      </c>
      <c r="V378" s="197">
        <v>-279121258</v>
      </c>
      <c r="W378" s="197">
        <v>-28740379</v>
      </c>
      <c r="X378" s="197"/>
      <c r="Y378" s="197"/>
      <c r="Z378" s="198">
        <v>10.893229477613348</v>
      </c>
      <c r="AA378" s="198">
        <v>9.1958695406047255</v>
      </c>
      <c r="AB378" s="197">
        <v>0</v>
      </c>
      <c r="AC378" s="197">
        <v>0</v>
      </c>
      <c r="AD378" s="197">
        <v>480288.56624765211</v>
      </c>
      <c r="AE378" s="197">
        <v>760646.26340124267</v>
      </c>
      <c r="AF378" s="197">
        <v>100575.8654818668</v>
      </c>
      <c r="AG378" s="197">
        <v>106307.85146655109</v>
      </c>
      <c r="AH378" s="197">
        <v>81808.808264701642</v>
      </c>
      <c r="AI378" s="197">
        <v>107268.8071087993</v>
      </c>
      <c r="AJ378" s="197">
        <v>100937.69657563936</v>
      </c>
      <c r="AK378" s="197">
        <v>408672.6551076434</v>
      </c>
      <c r="AL378" s="227">
        <v>4.8719010747195479E-2</v>
      </c>
      <c r="AM378" s="227">
        <v>0.1163333823587548</v>
      </c>
      <c r="AN378" s="227">
        <v>0</v>
      </c>
      <c r="AO378" s="227">
        <v>2.2339251442365544E-3</v>
      </c>
      <c r="AP378" s="227">
        <v>0.17626549429318536</v>
      </c>
      <c r="AQ378" s="227">
        <v>0.24112298195587056</v>
      </c>
      <c r="AR378" s="227">
        <v>0</v>
      </c>
      <c r="AS378" s="227">
        <v>0</v>
      </c>
      <c r="AT378" s="227">
        <v>0</v>
      </c>
      <c r="AU378" s="227">
        <v>0</v>
      </c>
      <c r="AV378" s="227">
        <v>0</v>
      </c>
      <c r="AW378" s="227">
        <v>0</v>
      </c>
      <c r="AX378" s="227">
        <v>0</v>
      </c>
      <c r="AY378" s="227">
        <v>0</v>
      </c>
      <c r="AZ378" s="227">
        <v>0</v>
      </c>
      <c r="BA378" s="227">
        <v>0</v>
      </c>
      <c r="BB378" s="237" t="s">
        <v>704</v>
      </c>
      <c r="BC378" s="237" t="s">
        <v>1343</v>
      </c>
      <c r="BD378" s="237" t="s">
        <v>797</v>
      </c>
    </row>
    <row r="379" spans="1:56" ht="18" customHeight="1" x14ac:dyDescent="0.15">
      <c r="A379" s="199" t="s">
        <v>1060</v>
      </c>
      <c r="B379" s="200">
        <v>2478450.6405976829</v>
      </c>
      <c r="C379" s="200">
        <v>2611264.763304506</v>
      </c>
      <c r="D379" s="228">
        <v>7.0654555225124271</v>
      </c>
      <c r="E379" s="228">
        <v>5.1438650245796627</v>
      </c>
      <c r="F379" s="201">
        <v>0.5048732845399494</v>
      </c>
      <c r="G379" s="201">
        <v>0.49871588741051448</v>
      </c>
      <c r="H379" s="200">
        <v>2592068.0948973172</v>
      </c>
      <c r="I379" s="200">
        <v>2790520.8878295533</v>
      </c>
      <c r="J379" s="201">
        <v>0.86518709240870284</v>
      </c>
      <c r="K379" s="201">
        <v>0.96540186085270974</v>
      </c>
      <c r="L379" s="201">
        <v>0.94401441419031817</v>
      </c>
      <c r="M379" s="201">
        <v>0.92937816506916238</v>
      </c>
      <c r="N379" s="201">
        <v>3.4671842329499061E-2</v>
      </c>
      <c r="O379" s="201">
        <v>3.4636836302661927E-2</v>
      </c>
      <c r="P379" s="201">
        <v>0.94427400531364536</v>
      </c>
      <c r="Q379" s="201">
        <v>0.95776873905895665</v>
      </c>
      <c r="R379" s="201">
        <v>0.94327052103483533</v>
      </c>
      <c r="S379" s="201">
        <v>0.95707656441501177</v>
      </c>
      <c r="T379" s="202">
        <v>138757.51101424277</v>
      </c>
      <c r="U379" s="202">
        <v>184412.3090748036</v>
      </c>
      <c r="V379" s="202">
        <v>605961459</v>
      </c>
      <c r="W379" s="202">
        <v>686661050</v>
      </c>
      <c r="X379" s="202"/>
      <c r="Y379" s="202"/>
      <c r="Z379" s="203">
        <v>1.196801598673638</v>
      </c>
      <c r="AA379" s="203">
        <v>1.1932124815027962</v>
      </c>
      <c r="AB379" s="202">
        <v>0</v>
      </c>
      <c r="AC379" s="202">
        <v>0</v>
      </c>
      <c r="AD379" s="202">
        <v>293512.69057553791</v>
      </c>
      <c r="AE379" s="202">
        <v>431602.84298002289</v>
      </c>
      <c r="AF379" s="202">
        <v>41199.832070677636</v>
      </c>
      <c r="AG379" s="202">
        <v>44302.501480220984</v>
      </c>
      <c r="AH379" s="202">
        <v>57022.039068509759</v>
      </c>
      <c r="AI379" s="202">
        <v>61646.735355136487</v>
      </c>
      <c r="AJ379" s="202">
        <v>42268.389496258656</v>
      </c>
      <c r="AK379" s="202">
        <v>200752.15331359708</v>
      </c>
      <c r="AL379" s="229">
        <v>7.1445167259858847E-2</v>
      </c>
      <c r="AM379" s="229">
        <v>7.5148976533117778E-2</v>
      </c>
      <c r="AN379" s="229">
        <v>0</v>
      </c>
      <c r="AO379" s="229">
        <v>2.08686188140828E-2</v>
      </c>
      <c r="AP379" s="229">
        <v>0.17402634552226398</v>
      </c>
      <c r="AQ379" s="229">
        <v>0.21095583634430978</v>
      </c>
      <c r="AR379" s="229">
        <v>0</v>
      </c>
      <c r="AS379" s="229">
        <v>0</v>
      </c>
      <c r="AT379" s="229">
        <v>0</v>
      </c>
      <c r="AU379" s="229">
        <v>0</v>
      </c>
      <c r="AV379" s="229">
        <v>0</v>
      </c>
      <c r="AW379" s="229">
        <v>0</v>
      </c>
      <c r="AX379" s="229">
        <v>0</v>
      </c>
      <c r="AY379" s="229">
        <v>0</v>
      </c>
      <c r="AZ379" s="229">
        <v>0</v>
      </c>
      <c r="BA379" s="229">
        <v>0</v>
      </c>
      <c r="BB379" s="236" t="s">
        <v>705</v>
      </c>
      <c r="BC379" s="236" t="s">
        <v>1343</v>
      </c>
      <c r="BD379" s="236" t="s">
        <v>806</v>
      </c>
    </row>
    <row r="380" spans="1:56" ht="18" customHeight="1" x14ac:dyDescent="0.15">
      <c r="A380" s="194" t="s">
        <v>1061</v>
      </c>
      <c r="B380" s="195">
        <v>2556796.938082451</v>
      </c>
      <c r="C380" s="195">
        <v>2874049.3216974675</v>
      </c>
      <c r="D380" s="226">
        <v>4.3951685873925319</v>
      </c>
      <c r="E380" s="226">
        <v>3.2374910484598067</v>
      </c>
      <c r="F380" s="196">
        <v>0.52990942124362972</v>
      </c>
      <c r="G380" s="196">
        <v>0.52316966349452043</v>
      </c>
      <c r="H380" s="195">
        <v>3367841.5956404991</v>
      </c>
      <c r="I380" s="195">
        <v>3703756.9539830466</v>
      </c>
      <c r="J380" s="196">
        <v>1.1245651150131855</v>
      </c>
      <c r="K380" s="196">
        <v>1.214422792124102</v>
      </c>
      <c r="L380" s="196">
        <v>0.76798673120571725</v>
      </c>
      <c r="M380" s="196">
        <v>0.71071517773542792</v>
      </c>
      <c r="N380" s="196">
        <v>0.18215843668245446</v>
      </c>
      <c r="O380" s="196">
        <v>0.2240523355438217</v>
      </c>
      <c r="P380" s="196">
        <v>0.89965627972715467</v>
      </c>
      <c r="Q380" s="196">
        <v>0.91107474416407219</v>
      </c>
      <c r="R380" s="196">
        <v>0.88181109890846177</v>
      </c>
      <c r="S380" s="196">
        <v>0.89830326090318469</v>
      </c>
      <c r="T380" s="197">
        <v>593210.8152477229</v>
      </c>
      <c r="U380" s="197">
        <v>831418.84720686567</v>
      </c>
      <c r="V380" s="197">
        <v>332775042</v>
      </c>
      <c r="W380" s="197">
        <v>-1031122340</v>
      </c>
      <c r="X380" s="197"/>
      <c r="Y380" s="197"/>
      <c r="Z380" s="198">
        <v>3.8067427176949709</v>
      </c>
      <c r="AA380" s="198">
        <v>10.813905718440751</v>
      </c>
      <c r="AB380" s="197">
        <v>0</v>
      </c>
      <c r="AC380" s="197">
        <v>0</v>
      </c>
      <c r="AD380" s="197">
        <v>429067.1200968778</v>
      </c>
      <c r="AE380" s="197">
        <v>607130.76691412635</v>
      </c>
      <c r="AF380" s="197">
        <v>87630.579266045403</v>
      </c>
      <c r="AG380" s="197">
        <v>92986.197019954736</v>
      </c>
      <c r="AH380" s="197">
        <v>70843.690043700306</v>
      </c>
      <c r="AI380" s="197">
        <v>78608.430053177479</v>
      </c>
      <c r="AJ380" s="197">
        <v>93084.988153530256</v>
      </c>
      <c r="AK380" s="197">
        <v>295736.75032906863</v>
      </c>
      <c r="AL380" s="227">
        <v>7.8447254369364686E-2</v>
      </c>
      <c r="AM380" s="227">
        <v>9.5049550062090982E-2</v>
      </c>
      <c r="AN380" s="227">
        <v>0</v>
      </c>
      <c r="AO380" s="227">
        <v>2.0634309176195926E-2</v>
      </c>
      <c r="AP380" s="227">
        <v>0.22482008067935405</v>
      </c>
      <c r="AQ380" s="227">
        <v>0.2461904459380421</v>
      </c>
      <c r="AR380" s="227">
        <v>0</v>
      </c>
      <c r="AS380" s="227">
        <v>0</v>
      </c>
      <c r="AT380" s="227">
        <v>0</v>
      </c>
      <c r="AU380" s="227">
        <v>0</v>
      </c>
      <c r="AV380" s="227">
        <v>0</v>
      </c>
      <c r="AW380" s="227">
        <v>0</v>
      </c>
      <c r="AX380" s="227">
        <v>0</v>
      </c>
      <c r="AY380" s="227">
        <v>0</v>
      </c>
      <c r="AZ380" s="227">
        <v>0</v>
      </c>
      <c r="BA380" s="227">
        <v>0</v>
      </c>
      <c r="BB380" s="237" t="s">
        <v>705</v>
      </c>
      <c r="BC380" s="237" t="s">
        <v>1343</v>
      </c>
      <c r="BD380" s="237" t="s">
        <v>803</v>
      </c>
    </row>
    <row r="381" spans="1:56" ht="18" customHeight="1" x14ac:dyDescent="0.15">
      <c r="A381" s="199" t="s">
        <v>1062</v>
      </c>
      <c r="B381" s="200">
        <v>1890255.4697383044</v>
      </c>
      <c r="C381" s="200">
        <v>2172340.7168839043</v>
      </c>
      <c r="D381" s="228">
        <v>5.4113363619280967</v>
      </c>
      <c r="E381" s="228">
        <v>4.071132024833056</v>
      </c>
      <c r="F381" s="201">
        <v>0.44995265847981469</v>
      </c>
      <c r="G381" s="201">
        <v>0.43750730263669307</v>
      </c>
      <c r="H381" s="200">
        <v>1806659.0422687011</v>
      </c>
      <c r="I381" s="200">
        <v>2163550.548583746</v>
      </c>
      <c r="J381" s="201">
        <v>0.63168252483585696</v>
      </c>
      <c r="K381" s="201">
        <v>0.66050731904414528</v>
      </c>
      <c r="L381" s="201">
        <v>0.77437344072068182</v>
      </c>
      <c r="M381" s="201">
        <v>0.73871568901364393</v>
      </c>
      <c r="N381" s="201">
        <v>0.21478659043361939</v>
      </c>
      <c r="O381" s="201">
        <v>0.23367145613691537</v>
      </c>
      <c r="P381" s="201">
        <v>1.013356547959007</v>
      </c>
      <c r="Q381" s="201">
        <v>0.98155232704992867</v>
      </c>
      <c r="R381" s="201">
        <v>1.0120844190791272</v>
      </c>
      <c r="S381" s="201">
        <v>0.98072561958155269</v>
      </c>
      <c r="T381" s="202">
        <v>426491.83779596514</v>
      </c>
      <c r="U381" s="202">
        <v>567598.5474386178</v>
      </c>
      <c r="V381" s="202">
        <v>393698970</v>
      </c>
      <c r="W381" s="202">
        <v>780232346</v>
      </c>
      <c r="X381" s="202"/>
      <c r="Y381" s="202"/>
      <c r="Z381" s="203">
        <v>11.193922155724604</v>
      </c>
      <c r="AA381" s="203">
        <v>8.7447529163336686</v>
      </c>
      <c r="AB381" s="202">
        <v>0</v>
      </c>
      <c r="AC381" s="202">
        <v>0</v>
      </c>
      <c r="AD381" s="202">
        <v>311196.45421171398</v>
      </c>
      <c r="AE381" s="202">
        <v>463836.65915597323</v>
      </c>
      <c r="AF381" s="202">
        <v>65846.408036105218</v>
      </c>
      <c r="AG381" s="202">
        <v>68113.895254454226</v>
      </c>
      <c r="AH381" s="202">
        <v>35978.266478057325</v>
      </c>
      <c r="AI381" s="202">
        <v>43646.879391061266</v>
      </c>
      <c r="AJ381" s="202">
        <v>66790.259910410576</v>
      </c>
      <c r="AK381" s="202">
        <v>232312.31571856793</v>
      </c>
      <c r="AL381" s="229">
        <v>2.1996780216108174E-2</v>
      </c>
      <c r="AM381" s="229">
        <v>5.1549156735973163E-2</v>
      </c>
      <c r="AN381" s="229">
        <v>0</v>
      </c>
      <c r="AO381" s="229">
        <v>0</v>
      </c>
      <c r="AP381" s="229">
        <v>0.21200279270111619</v>
      </c>
      <c r="AQ381" s="229">
        <v>0.23488835496674881</v>
      </c>
      <c r="AR381" s="229">
        <v>0</v>
      </c>
      <c r="AS381" s="229">
        <v>0</v>
      </c>
      <c r="AT381" s="229">
        <v>0</v>
      </c>
      <c r="AU381" s="229">
        <v>0</v>
      </c>
      <c r="AV381" s="229">
        <v>0</v>
      </c>
      <c r="AW381" s="229">
        <v>0</v>
      </c>
      <c r="AX381" s="229">
        <v>0</v>
      </c>
      <c r="AY381" s="229">
        <v>0</v>
      </c>
      <c r="AZ381" s="229">
        <v>0</v>
      </c>
      <c r="BA381" s="229">
        <v>0</v>
      </c>
      <c r="BB381" s="236" t="s">
        <v>705</v>
      </c>
      <c r="BC381" s="236" t="s">
        <v>1343</v>
      </c>
      <c r="BD381" s="236" t="s">
        <v>805</v>
      </c>
    </row>
    <row r="382" spans="1:56" ht="18" customHeight="1" x14ac:dyDescent="0.15">
      <c r="A382" s="194" t="s">
        <v>1063</v>
      </c>
      <c r="B382" s="195">
        <v>5156723.4652748788</v>
      </c>
      <c r="C382" s="195">
        <v>5522409.8066805853</v>
      </c>
      <c r="D382" s="226">
        <v>6.5294744790744268</v>
      </c>
      <c r="E382" s="226">
        <v>5.0857192304320691</v>
      </c>
      <c r="F382" s="196">
        <v>0.56065801352330535</v>
      </c>
      <c r="G382" s="196">
        <v>0.5704770293077901</v>
      </c>
      <c r="H382" s="195">
        <v>8092520.3788448162</v>
      </c>
      <c r="I382" s="195">
        <v>9000424.4932498261</v>
      </c>
      <c r="J382" s="196">
        <v>0.53551806518769096</v>
      </c>
      <c r="K382" s="196">
        <v>0.48888557352793249</v>
      </c>
      <c r="L382" s="196">
        <v>0.80620910331336582</v>
      </c>
      <c r="M382" s="196">
        <v>0.8031749878217801</v>
      </c>
      <c r="N382" s="196">
        <v>0.17550410420241308</v>
      </c>
      <c r="O382" s="196">
        <v>0.18207841989863746</v>
      </c>
      <c r="P382" s="196">
        <v>1.1757933137829459</v>
      </c>
      <c r="Q382" s="196">
        <v>1.1363894968938943</v>
      </c>
      <c r="R382" s="196">
        <v>1.1730484553175748</v>
      </c>
      <c r="S382" s="196">
        <v>1.1344192786842848</v>
      </c>
      <c r="T382" s="197">
        <v>999326.06430062628</v>
      </c>
      <c r="U382" s="197">
        <v>1086948.3774530273</v>
      </c>
      <c r="V382" s="197">
        <v>-64305760</v>
      </c>
      <c r="W382" s="197">
        <v>45918202</v>
      </c>
      <c r="X382" s="197"/>
      <c r="Y382" s="197"/>
      <c r="Z382" s="198">
        <v>7.5177670081897459</v>
      </c>
      <c r="AA382" s="198">
        <v>6.9287527291381297</v>
      </c>
      <c r="AB382" s="197">
        <v>0</v>
      </c>
      <c r="AC382" s="197">
        <v>0</v>
      </c>
      <c r="AD382" s="197">
        <v>807430.58719554637</v>
      </c>
      <c r="AE382" s="197">
        <v>1087194.0055671537</v>
      </c>
      <c r="AF382" s="197">
        <v>174901.83242867087</v>
      </c>
      <c r="AG382" s="197">
        <v>190464.18775226164</v>
      </c>
      <c r="AH382" s="197">
        <v>229799.58594293671</v>
      </c>
      <c r="AI382" s="197">
        <v>260471.89144050106</v>
      </c>
      <c r="AJ382" s="197">
        <v>91675.473068893538</v>
      </c>
      <c r="AK382" s="197">
        <v>157721.30229645094</v>
      </c>
      <c r="AL382" s="227">
        <v>4.1786408196149261E-2</v>
      </c>
      <c r="AM382" s="227">
        <v>4.8768770710106692E-2</v>
      </c>
      <c r="AN382" s="227">
        <v>0</v>
      </c>
      <c r="AO382" s="227">
        <v>0</v>
      </c>
      <c r="AP382" s="227">
        <v>0.13694981121388189</v>
      </c>
      <c r="AQ382" s="227">
        <v>0.20339445949022003</v>
      </c>
      <c r="AR382" s="227">
        <v>0</v>
      </c>
      <c r="AS382" s="227">
        <v>0</v>
      </c>
      <c r="AT382" s="227">
        <v>0</v>
      </c>
      <c r="AU382" s="227">
        <v>0</v>
      </c>
      <c r="AV382" s="227">
        <v>0</v>
      </c>
      <c r="AW382" s="227">
        <v>0</v>
      </c>
      <c r="AX382" s="227">
        <v>0</v>
      </c>
      <c r="AY382" s="227">
        <v>0</v>
      </c>
      <c r="AZ382" s="227">
        <v>0</v>
      </c>
      <c r="BA382" s="227">
        <v>0</v>
      </c>
      <c r="BB382" s="237" t="s">
        <v>704</v>
      </c>
      <c r="BC382" s="237" t="s">
        <v>1343</v>
      </c>
      <c r="BD382" s="237" t="s">
        <v>796</v>
      </c>
    </row>
    <row r="383" spans="1:56" ht="18" customHeight="1" x14ac:dyDescent="0.15">
      <c r="A383" s="199" t="s">
        <v>1064</v>
      </c>
      <c r="B383" s="200">
        <v>1292043.6664715556</v>
      </c>
      <c r="C383" s="200">
        <v>1837220.4807137954</v>
      </c>
      <c r="D383" s="228">
        <v>4.4287761464976558</v>
      </c>
      <c r="E383" s="228">
        <v>3.220842395256756</v>
      </c>
      <c r="F383" s="201">
        <v>0.57707810245920177</v>
      </c>
      <c r="G383" s="201">
        <v>0.52051803651338668</v>
      </c>
      <c r="H383" s="200">
        <v>1703892.6063117546</v>
      </c>
      <c r="I383" s="200">
        <v>2437274.5665919892</v>
      </c>
      <c r="J383" s="201">
        <v>0.80898809541545247</v>
      </c>
      <c r="K383" s="201">
        <v>0.84037653495424502</v>
      </c>
      <c r="L383" s="201">
        <v>0.75643991747451012</v>
      </c>
      <c r="M383" s="201">
        <v>0.58225095666892468</v>
      </c>
      <c r="N383" s="201">
        <v>0.22958241948081792</v>
      </c>
      <c r="O383" s="201">
        <v>0.3333420217818146</v>
      </c>
      <c r="P383" s="201">
        <v>1.0535825897732496</v>
      </c>
      <c r="Q383" s="201">
        <v>1.0320167362081174</v>
      </c>
      <c r="R383" s="201">
        <v>1.0526855039944725</v>
      </c>
      <c r="S383" s="201">
        <v>1.0329457742557522</v>
      </c>
      <c r="T383" s="202">
        <v>314690.26203234872</v>
      </c>
      <c r="U383" s="202">
        <v>767497.09820644651</v>
      </c>
      <c r="V383" s="202">
        <v>-939667015</v>
      </c>
      <c r="W383" s="202">
        <v>5064179803</v>
      </c>
      <c r="X383" s="202"/>
      <c r="Y383" s="202"/>
      <c r="Z383" s="203">
        <v>16.832953171972807</v>
      </c>
      <c r="AA383" s="203">
        <v>17.142888482004693</v>
      </c>
      <c r="AB383" s="202">
        <v>0</v>
      </c>
      <c r="AC383" s="202">
        <v>0</v>
      </c>
      <c r="AD383" s="202">
        <v>256978.29803550849</v>
      </c>
      <c r="AE383" s="202">
        <v>441179.68985379627</v>
      </c>
      <c r="AF383" s="202">
        <v>51751.100488209173</v>
      </c>
      <c r="AG383" s="202">
        <v>83867.22188005854</v>
      </c>
      <c r="AH383" s="202">
        <v>35008.395319925927</v>
      </c>
      <c r="AI383" s="202">
        <v>54763.017971795234</v>
      </c>
      <c r="AJ383" s="202">
        <v>39027.097248157886</v>
      </c>
      <c r="AK383" s="202">
        <v>221180.79429170824</v>
      </c>
      <c r="AL383" s="229">
        <v>4.9729162387216315E-2</v>
      </c>
      <c r="AM383" s="229">
        <v>0.16308618633538799</v>
      </c>
      <c r="AN383" s="229">
        <v>0.2372037663419907</v>
      </c>
      <c r="AO383" s="229">
        <v>0.2376395751167921</v>
      </c>
      <c r="AP383" s="229">
        <v>0.27793159801786216</v>
      </c>
      <c r="AQ383" s="229">
        <v>0.27808404885550647</v>
      </c>
      <c r="AR383" s="229">
        <v>0</v>
      </c>
      <c r="AS383" s="229">
        <v>0</v>
      </c>
      <c r="AT383" s="229">
        <v>0</v>
      </c>
      <c r="AU383" s="229">
        <v>0</v>
      </c>
      <c r="AV383" s="229">
        <v>0</v>
      </c>
      <c r="AW383" s="229">
        <v>0</v>
      </c>
      <c r="AX383" s="229">
        <v>0</v>
      </c>
      <c r="AY383" s="229">
        <v>0</v>
      </c>
      <c r="AZ383" s="229">
        <v>0</v>
      </c>
      <c r="BA383" s="229">
        <v>0</v>
      </c>
      <c r="BB383" s="236" t="s">
        <v>708</v>
      </c>
      <c r="BC383" s="236" t="s">
        <v>1343</v>
      </c>
      <c r="BD383" s="236" t="s">
        <v>774</v>
      </c>
    </row>
    <row r="384" spans="1:56" ht="18" customHeight="1" x14ac:dyDescent="0.15">
      <c r="A384" s="194" t="s">
        <v>1065</v>
      </c>
      <c r="B384" s="195">
        <v>1360286.5030775606</v>
      </c>
      <c r="C384" s="195">
        <v>1548568.6736864725</v>
      </c>
      <c r="D384" s="226">
        <v>5.1872929080985033</v>
      </c>
      <c r="E384" s="226">
        <v>3.4278673807717972</v>
      </c>
      <c r="F384" s="196">
        <v>0.55315420113311442</v>
      </c>
      <c r="G384" s="196">
        <v>0.54004011399196505</v>
      </c>
      <c r="H384" s="195">
        <v>1517631.3807195812</v>
      </c>
      <c r="I384" s="195">
        <v>1786613.7869806136</v>
      </c>
      <c r="J384" s="196">
        <v>0.35745757070284156</v>
      </c>
      <c r="K384" s="196">
        <v>0.40566161308042537</v>
      </c>
      <c r="L384" s="196">
        <v>0.83655121608265171</v>
      </c>
      <c r="M384" s="196">
        <v>0.80272317716608177</v>
      </c>
      <c r="N384" s="196">
        <v>0.13764783331672914</v>
      </c>
      <c r="O384" s="196">
        <v>0.13190659299568386</v>
      </c>
      <c r="P384" s="196">
        <v>1.0470191866708114</v>
      </c>
      <c r="Q384" s="196">
        <v>1.0203208610930579</v>
      </c>
      <c r="R384" s="196">
        <v>1.0430846587480513</v>
      </c>
      <c r="S384" s="196">
        <v>1.0179560887986425</v>
      </c>
      <c r="T384" s="197">
        <v>222337.17470720966</v>
      </c>
      <c r="U384" s="197">
        <v>305496.70788500208</v>
      </c>
      <c r="V384" s="197">
        <v>759735681</v>
      </c>
      <c r="W384" s="197">
        <v>1410293949</v>
      </c>
      <c r="X384" s="197"/>
      <c r="Y384" s="197"/>
      <c r="Z384" s="198">
        <v>8.45901108755187</v>
      </c>
      <c r="AA384" s="198">
        <v>6.5232945996022353</v>
      </c>
      <c r="AB384" s="197">
        <v>0</v>
      </c>
      <c r="AC384" s="197">
        <v>0</v>
      </c>
      <c r="AD384" s="197">
        <v>252508.45284655175</v>
      </c>
      <c r="AE384" s="197">
        <v>421002.5852277088</v>
      </c>
      <c r="AF384" s="197">
        <v>44060.299006891895</v>
      </c>
      <c r="AG384" s="197">
        <v>47588.902400650819</v>
      </c>
      <c r="AH384" s="197">
        <v>30471.515426176924</v>
      </c>
      <c r="AI384" s="197">
        <v>36371.402960905005</v>
      </c>
      <c r="AJ384" s="197">
        <v>42641.457911863574</v>
      </c>
      <c r="AK384" s="197">
        <v>224425.06894963852</v>
      </c>
      <c r="AL384" s="227">
        <v>4.1380605416873134E-2</v>
      </c>
      <c r="AM384" s="227">
        <v>6.2809252480572092E-2</v>
      </c>
      <c r="AN384" s="227">
        <v>8.5196424167139378E-2</v>
      </c>
      <c r="AO384" s="227">
        <v>0.13957206081930149</v>
      </c>
      <c r="AP384" s="227">
        <v>0.23930571387076269</v>
      </c>
      <c r="AQ384" s="227">
        <v>0.25738809145620373</v>
      </c>
      <c r="AR384" s="227">
        <v>0</v>
      </c>
      <c r="AS384" s="227">
        <v>0</v>
      </c>
      <c r="AT384" s="227">
        <v>0</v>
      </c>
      <c r="AU384" s="227">
        <v>0</v>
      </c>
      <c r="AV384" s="227">
        <v>0</v>
      </c>
      <c r="AW384" s="227">
        <v>0</v>
      </c>
      <c r="AX384" s="227">
        <v>0</v>
      </c>
      <c r="AY384" s="227">
        <v>0</v>
      </c>
      <c r="AZ384" s="227">
        <v>0</v>
      </c>
      <c r="BA384" s="227">
        <v>0</v>
      </c>
      <c r="BB384" s="237" t="s">
        <v>707</v>
      </c>
      <c r="BC384" s="237" t="s">
        <v>1343</v>
      </c>
      <c r="BD384" s="237" t="s">
        <v>785</v>
      </c>
    </row>
    <row r="385" spans="1:56" ht="18" customHeight="1" x14ac:dyDescent="0.15">
      <c r="A385" s="199" t="s">
        <v>1066</v>
      </c>
      <c r="B385" s="200">
        <v>1769009.3235783388</v>
      </c>
      <c r="C385" s="200">
        <v>2473555.7697239853</v>
      </c>
      <c r="D385" s="228">
        <v>5.3500766285129213</v>
      </c>
      <c r="E385" s="228">
        <v>4.0517967370238859</v>
      </c>
      <c r="F385" s="201">
        <v>0.50161086640640107</v>
      </c>
      <c r="G385" s="201">
        <v>0.45247094499363066</v>
      </c>
      <c r="H385" s="200">
        <v>1099513.7577078994</v>
      </c>
      <c r="I385" s="200">
        <v>2032102.8056968737</v>
      </c>
      <c r="J385" s="201">
        <v>1.45156584448179</v>
      </c>
      <c r="K385" s="201">
        <v>1.1142538401118063</v>
      </c>
      <c r="L385" s="201">
        <v>0.82473191052040962</v>
      </c>
      <c r="M385" s="201">
        <v>0.7482804835420841</v>
      </c>
      <c r="N385" s="201">
        <v>0.15536745922340123</v>
      </c>
      <c r="O385" s="201">
        <v>0.21069690625726184</v>
      </c>
      <c r="P385" s="201">
        <v>0.93302815798209737</v>
      </c>
      <c r="Q385" s="201">
        <v>0.94380320349866309</v>
      </c>
      <c r="R385" s="201">
        <v>0.92881650144396377</v>
      </c>
      <c r="S385" s="201">
        <v>0.93999164647939804</v>
      </c>
      <c r="T385" s="202">
        <v>310050.88441515795</v>
      </c>
      <c r="U385" s="202">
        <v>622642.26228660962</v>
      </c>
      <c r="V385" s="202">
        <v>938636336</v>
      </c>
      <c r="W385" s="202">
        <v>2970347369</v>
      </c>
      <c r="X385" s="202"/>
      <c r="Y385" s="202"/>
      <c r="Z385" s="203">
        <v>8.6320020028491147</v>
      </c>
      <c r="AA385" s="203">
        <v>8.0886660200096525</v>
      </c>
      <c r="AB385" s="202">
        <v>0</v>
      </c>
      <c r="AC385" s="202">
        <v>0</v>
      </c>
      <c r="AD385" s="202">
        <v>263782.41646612942</v>
      </c>
      <c r="AE385" s="202">
        <v>425018.73920463421</v>
      </c>
      <c r="AF385" s="202">
        <v>58725.891704486115</v>
      </c>
      <c r="AG385" s="202">
        <v>100387.76293532741</v>
      </c>
      <c r="AH385" s="202">
        <v>23377.459992140015</v>
      </c>
      <c r="AI385" s="202">
        <v>47987.707651641176</v>
      </c>
      <c r="AJ385" s="202">
        <v>29358.105232273312</v>
      </c>
      <c r="AK385" s="202">
        <v>210037.18723990722</v>
      </c>
      <c r="AL385" s="229">
        <v>5.1484812020967941E-2</v>
      </c>
      <c r="AM385" s="229">
        <v>0.21514515839787832</v>
      </c>
      <c r="AN385" s="229">
        <v>0.36225921017572238</v>
      </c>
      <c r="AO385" s="229">
        <v>0.23055464048802454</v>
      </c>
      <c r="AP385" s="229">
        <v>0.24202620987892243</v>
      </c>
      <c r="AQ385" s="229">
        <v>0.26773696633109928</v>
      </c>
      <c r="AR385" s="229">
        <v>0</v>
      </c>
      <c r="AS385" s="229">
        <v>0</v>
      </c>
      <c r="AT385" s="229">
        <v>0</v>
      </c>
      <c r="AU385" s="229">
        <v>0</v>
      </c>
      <c r="AV385" s="229">
        <v>0</v>
      </c>
      <c r="AW385" s="229">
        <v>0</v>
      </c>
      <c r="AX385" s="229">
        <v>0</v>
      </c>
      <c r="AY385" s="229">
        <v>0</v>
      </c>
      <c r="AZ385" s="229">
        <v>0</v>
      </c>
      <c r="BA385" s="229">
        <v>0</v>
      </c>
      <c r="BB385" s="236" t="s">
        <v>707</v>
      </c>
      <c r="BC385" s="236" t="s">
        <v>1343</v>
      </c>
      <c r="BD385" s="236" t="s">
        <v>789</v>
      </c>
    </row>
    <row r="386" spans="1:56" ht="18" customHeight="1" x14ac:dyDescent="0.15">
      <c r="A386" s="194" t="s">
        <v>1067</v>
      </c>
      <c r="B386" s="195">
        <v>1294745.2260316059</v>
      </c>
      <c r="C386" s="195">
        <v>1615114.8879925634</v>
      </c>
      <c r="D386" s="226">
        <v>4.1361416696986444</v>
      </c>
      <c r="E386" s="226">
        <v>2.1656891035704557</v>
      </c>
      <c r="F386" s="196">
        <v>0.59144621193884217</v>
      </c>
      <c r="G386" s="196">
        <v>0.59693065560719094</v>
      </c>
      <c r="H386" s="195">
        <v>2095316.4122327438</v>
      </c>
      <c r="I386" s="195">
        <v>2774479.7156564626</v>
      </c>
      <c r="J386" s="196">
        <v>0.45948229872198326</v>
      </c>
      <c r="K386" s="196">
        <v>0.48627667713875139</v>
      </c>
      <c r="L386" s="196">
        <v>0.75266420381298282</v>
      </c>
      <c r="M386" s="196">
        <v>0.57850798206359855</v>
      </c>
      <c r="N386" s="196">
        <v>0.21617886770138825</v>
      </c>
      <c r="O386" s="196">
        <v>0.33665149967025471</v>
      </c>
      <c r="P386" s="196">
        <v>1.0774696316981152</v>
      </c>
      <c r="Q386" s="196">
        <v>1.0520977748121376</v>
      </c>
      <c r="R386" s="196">
        <v>1.0779138042098961</v>
      </c>
      <c r="S386" s="196">
        <v>1.0523673536116536</v>
      </c>
      <c r="T386" s="197">
        <v>320236.84133986675</v>
      </c>
      <c r="U386" s="197">
        <v>680758.03333911044</v>
      </c>
      <c r="V386" s="197">
        <v>-210917351</v>
      </c>
      <c r="W386" s="197">
        <v>648312316</v>
      </c>
      <c r="X386" s="197"/>
      <c r="Y386" s="197"/>
      <c r="Z386" s="198">
        <v>18.910758787445484</v>
      </c>
      <c r="AA386" s="198">
        <v>21.294796118465165</v>
      </c>
      <c r="AB386" s="197">
        <v>0</v>
      </c>
      <c r="AC386" s="197">
        <v>0</v>
      </c>
      <c r="AD386" s="197">
        <v>294640.3549606895</v>
      </c>
      <c r="AE386" s="197">
        <v>474033.71981597319</v>
      </c>
      <c r="AF386" s="197">
        <v>55995.492492397869</v>
      </c>
      <c r="AG386" s="197">
        <v>139185.05602735194</v>
      </c>
      <c r="AH386" s="197">
        <v>42912.053522191934</v>
      </c>
      <c r="AI386" s="197">
        <v>63043.176007184615</v>
      </c>
      <c r="AJ386" s="197">
        <v>57306.856764719785</v>
      </c>
      <c r="AK386" s="197">
        <v>99571.362507680926</v>
      </c>
      <c r="AL386" s="227">
        <v>4.1598146794236152E-2</v>
      </c>
      <c r="AM386" s="227">
        <v>0.25842533510015325</v>
      </c>
      <c r="AN386" s="227">
        <v>0.29031830979454876</v>
      </c>
      <c r="AO386" s="227">
        <v>0.20980461380545706</v>
      </c>
      <c r="AP386" s="227">
        <v>0.25544043461227767</v>
      </c>
      <c r="AQ386" s="227">
        <v>0.27386206474138253</v>
      </c>
      <c r="AR386" s="227">
        <v>0</v>
      </c>
      <c r="AS386" s="227">
        <v>0</v>
      </c>
      <c r="AT386" s="227">
        <v>0</v>
      </c>
      <c r="AU386" s="227">
        <v>0</v>
      </c>
      <c r="AV386" s="227">
        <v>0</v>
      </c>
      <c r="AW386" s="227">
        <v>0</v>
      </c>
      <c r="AX386" s="227">
        <v>0</v>
      </c>
      <c r="AY386" s="227">
        <v>0</v>
      </c>
      <c r="AZ386" s="227">
        <v>0</v>
      </c>
      <c r="BA386" s="227">
        <v>0</v>
      </c>
      <c r="BB386" s="237" t="s">
        <v>706</v>
      </c>
      <c r="BC386" s="237" t="s">
        <v>1343</v>
      </c>
      <c r="BD386" s="237" t="s">
        <v>781</v>
      </c>
    </row>
    <row r="387" spans="1:56" ht="18" customHeight="1" x14ac:dyDescent="0.15">
      <c r="A387" s="199" t="s">
        <v>1068</v>
      </c>
      <c r="B387" s="200">
        <v>2246801.0311159063</v>
      </c>
      <c r="C387" s="200">
        <v>3081475.2619986604</v>
      </c>
      <c r="D387" s="228">
        <v>6.7839317931633829</v>
      </c>
      <c r="E387" s="228">
        <v>1.7553748022796838</v>
      </c>
      <c r="F387" s="201">
        <v>0.61470739845205413</v>
      </c>
      <c r="G387" s="201">
        <v>0.57487885474124123</v>
      </c>
      <c r="H387" s="200">
        <v>2015421.1991219586</v>
      </c>
      <c r="I387" s="200">
        <v>2788142.0772502916</v>
      </c>
      <c r="J387" s="201">
        <v>0.51321945559262461</v>
      </c>
      <c r="K387" s="201">
        <v>0.6253923895230401</v>
      </c>
      <c r="L387" s="201">
        <v>0.82932611501409426</v>
      </c>
      <c r="M387" s="201">
        <v>0.77693582426097418</v>
      </c>
      <c r="N387" s="201">
        <v>0.15962191318278937</v>
      </c>
      <c r="O387" s="201">
        <v>0.17601233400952718</v>
      </c>
      <c r="P387" s="201">
        <v>1.0373866100272615</v>
      </c>
      <c r="Q387" s="201">
        <v>0.91832030267642895</v>
      </c>
      <c r="R387" s="201">
        <v>1.0328218746381124</v>
      </c>
      <c r="S387" s="201">
        <v>0.91324436086744543</v>
      </c>
      <c r="T387" s="202">
        <v>383470.26077089069</v>
      </c>
      <c r="U387" s="202">
        <v>687366.73937792995</v>
      </c>
      <c r="V387" s="202">
        <v>1356173872</v>
      </c>
      <c r="W387" s="202">
        <v>4533196553</v>
      </c>
      <c r="X387" s="202"/>
      <c r="Y387" s="202"/>
      <c r="Z387" s="203">
        <v>9.385813998775097</v>
      </c>
      <c r="AA387" s="203">
        <v>4.6554811793242612</v>
      </c>
      <c r="AB387" s="202">
        <v>0</v>
      </c>
      <c r="AC387" s="202">
        <v>0</v>
      </c>
      <c r="AD387" s="202">
        <v>285050.60644393187</v>
      </c>
      <c r="AE387" s="202">
        <v>408840.66240047629</v>
      </c>
      <c r="AF387" s="202">
        <v>65902.092181957982</v>
      </c>
      <c r="AG387" s="202">
        <v>122637.97210853983</v>
      </c>
      <c r="AH387" s="202">
        <v>43951.815078006795</v>
      </c>
      <c r="AI387" s="202">
        <v>66173.623012624943</v>
      </c>
      <c r="AJ387" s="202">
        <v>21627.401964431876</v>
      </c>
      <c r="AK387" s="202">
        <v>290371.30871592631</v>
      </c>
      <c r="AL387" s="229">
        <v>8.2656165543253168E-2</v>
      </c>
      <c r="AM387" s="229">
        <v>0.75702355907722152</v>
      </c>
      <c r="AN387" s="229">
        <v>0.14319262585396986</v>
      </c>
      <c r="AO387" s="229">
        <v>9.7111942811461016E-2</v>
      </c>
      <c r="AP387" s="229">
        <v>0.20559086750811953</v>
      </c>
      <c r="AQ387" s="229">
        <v>0.24303369487258222</v>
      </c>
      <c r="AR387" s="229">
        <v>0</v>
      </c>
      <c r="AS387" s="229">
        <v>0</v>
      </c>
      <c r="AT387" s="229">
        <v>0</v>
      </c>
      <c r="AU387" s="229">
        <v>0</v>
      </c>
      <c r="AV387" s="229">
        <v>0</v>
      </c>
      <c r="AW387" s="229">
        <v>0</v>
      </c>
      <c r="AX387" s="229">
        <v>0</v>
      </c>
      <c r="AY387" s="229">
        <v>0</v>
      </c>
      <c r="AZ387" s="229">
        <v>0</v>
      </c>
      <c r="BA387" s="229">
        <v>0</v>
      </c>
      <c r="BB387" s="236" t="s">
        <v>706</v>
      </c>
      <c r="BC387" s="236" t="s">
        <v>1343</v>
      </c>
      <c r="BD387" s="236" t="s">
        <v>781</v>
      </c>
    </row>
    <row r="388" spans="1:56" ht="18" customHeight="1" x14ac:dyDescent="0.15">
      <c r="A388" s="194" t="s">
        <v>1069</v>
      </c>
      <c r="B388" s="195">
        <v>1462587.2366283238</v>
      </c>
      <c r="C388" s="195">
        <v>2311550.5551080317</v>
      </c>
      <c r="D388" s="226">
        <v>4.0643035320203404</v>
      </c>
      <c r="E388" s="226">
        <v>1.7998473440667839</v>
      </c>
      <c r="F388" s="196">
        <v>0.7126301469438433</v>
      </c>
      <c r="G388" s="196">
        <v>0.60468267682064225</v>
      </c>
      <c r="H388" s="195">
        <v>1903289.7976413968</v>
      </c>
      <c r="I388" s="195">
        <v>2531458.4250093866</v>
      </c>
      <c r="J388" s="196">
        <v>0.91645625305433331</v>
      </c>
      <c r="K388" s="196">
        <v>0.66269573589685704</v>
      </c>
      <c r="L388" s="196">
        <v>0.61150316852557696</v>
      </c>
      <c r="M388" s="196">
        <v>0.58531115035031511</v>
      </c>
      <c r="N388" s="196">
        <v>0.29653305174325234</v>
      </c>
      <c r="O388" s="196">
        <v>0.28070809329694124</v>
      </c>
      <c r="P388" s="196">
        <v>0.92382014337297591</v>
      </c>
      <c r="Q388" s="196">
        <v>0.88621105688632529</v>
      </c>
      <c r="R388" s="196">
        <v>0.92445375187914935</v>
      </c>
      <c r="S388" s="196">
        <v>0.92454233188780377</v>
      </c>
      <c r="T388" s="197">
        <v>568210.50718503608</v>
      </c>
      <c r="U388" s="197">
        <v>958574.2406048401</v>
      </c>
      <c r="V388" s="197">
        <v>1387950917</v>
      </c>
      <c r="W388" s="197">
        <v>3670009822</v>
      </c>
      <c r="X388" s="197"/>
      <c r="Y388" s="197"/>
      <c r="Z388" s="198">
        <v>7.3585848824771434</v>
      </c>
      <c r="AA388" s="198">
        <v>4.8788138288958782</v>
      </c>
      <c r="AB388" s="197">
        <v>0</v>
      </c>
      <c r="AC388" s="197">
        <v>0</v>
      </c>
      <c r="AD388" s="197">
        <v>273498.35442195449</v>
      </c>
      <c r="AE388" s="197">
        <v>410706.53321159165</v>
      </c>
      <c r="AF388" s="197">
        <v>64059.091937741061</v>
      </c>
      <c r="AG388" s="197">
        <v>136595.77492576031</v>
      </c>
      <c r="AH388" s="197">
        <v>31051.986107792607</v>
      </c>
      <c r="AI388" s="197">
        <v>58934.897105505683</v>
      </c>
      <c r="AJ388" s="197">
        <v>36381.595504659184</v>
      </c>
      <c r="AK388" s="197">
        <v>115132.36769976449</v>
      </c>
      <c r="AL388" s="227">
        <v>9.4177632024916649E-2</v>
      </c>
      <c r="AM388" s="227">
        <v>0.63635430146826455</v>
      </c>
      <c r="AN388" s="227">
        <v>0</v>
      </c>
      <c r="AO388" s="227">
        <v>5.4760855873899568E-2</v>
      </c>
      <c r="AP388" s="227">
        <v>0.20463608026250932</v>
      </c>
      <c r="AQ388" s="227">
        <v>0.24070944860175261</v>
      </c>
      <c r="AR388" s="227">
        <v>0</v>
      </c>
      <c r="AS388" s="227">
        <v>0</v>
      </c>
      <c r="AT388" s="227">
        <v>0</v>
      </c>
      <c r="AU388" s="227">
        <v>0</v>
      </c>
      <c r="AV388" s="227">
        <v>0</v>
      </c>
      <c r="AW388" s="227">
        <v>0</v>
      </c>
      <c r="AX388" s="227">
        <v>0</v>
      </c>
      <c r="AY388" s="227">
        <v>0</v>
      </c>
      <c r="AZ388" s="227">
        <v>0</v>
      </c>
      <c r="BA388" s="227">
        <v>0</v>
      </c>
      <c r="BB388" s="237" t="s">
        <v>706</v>
      </c>
      <c r="BC388" s="237" t="s">
        <v>1343</v>
      </c>
      <c r="BD388" s="237" t="s">
        <v>781</v>
      </c>
    </row>
    <row r="389" spans="1:56" ht="18" customHeight="1" x14ac:dyDescent="0.15">
      <c r="A389" s="199" t="s">
        <v>1070</v>
      </c>
      <c r="B389" s="200">
        <v>1358461.7943816634</v>
      </c>
      <c r="C389" s="200">
        <v>1877405.7902274642</v>
      </c>
      <c r="D389" s="228">
        <v>4.1919710507805341</v>
      </c>
      <c r="E389" s="228">
        <v>3.3188375403315966</v>
      </c>
      <c r="F389" s="201">
        <v>0.63401490325066345</v>
      </c>
      <c r="G389" s="201">
        <v>0.51535931188763795</v>
      </c>
      <c r="H389" s="200">
        <v>1399976.483855271</v>
      </c>
      <c r="I389" s="200">
        <v>2028852.2437323884</v>
      </c>
      <c r="J389" s="201">
        <v>1.0689524630202074</v>
      </c>
      <c r="K389" s="201">
        <v>1.2427865799671793</v>
      </c>
      <c r="L389" s="201">
        <v>0.72998316905329264</v>
      </c>
      <c r="M389" s="201">
        <v>0.61981215223514385</v>
      </c>
      <c r="N389" s="201">
        <v>0.26902928375916385</v>
      </c>
      <c r="O389" s="201">
        <v>0.30492985838196773</v>
      </c>
      <c r="P389" s="201">
        <v>0.98254076830242298</v>
      </c>
      <c r="Q389" s="201">
        <v>0.99366123282750962</v>
      </c>
      <c r="R389" s="201">
        <v>0.98412494087816071</v>
      </c>
      <c r="S389" s="201">
        <v>0.99568347943353852</v>
      </c>
      <c r="T389" s="202">
        <v>366807.54868111439</v>
      </c>
      <c r="U389" s="202">
        <v>713766.86676785874</v>
      </c>
      <c r="V389" s="202">
        <v>-366085469</v>
      </c>
      <c r="W389" s="202">
        <v>731421657</v>
      </c>
      <c r="X389" s="202"/>
      <c r="Y389" s="202"/>
      <c r="Z389" s="203">
        <v>11.484798076318793</v>
      </c>
      <c r="AA389" s="203">
        <v>9.3390875219574809</v>
      </c>
      <c r="AB389" s="202">
        <v>0</v>
      </c>
      <c r="AC389" s="202">
        <v>0</v>
      </c>
      <c r="AD389" s="202">
        <v>270708.23910612095</v>
      </c>
      <c r="AE389" s="202">
        <v>437407.63169973571</v>
      </c>
      <c r="AF389" s="202">
        <v>52522.172399267933</v>
      </c>
      <c r="AG389" s="202">
        <v>76918.284250355879</v>
      </c>
      <c r="AH389" s="202">
        <v>28995.656864596345</v>
      </c>
      <c r="AI389" s="202">
        <v>47561.556241466467</v>
      </c>
      <c r="AJ389" s="202">
        <v>31721.815878918165</v>
      </c>
      <c r="AK389" s="202">
        <v>207395.10454492638</v>
      </c>
      <c r="AL389" s="229">
        <v>3.5589389519166272E-2</v>
      </c>
      <c r="AM389" s="229">
        <v>0.14148610119467914</v>
      </c>
      <c r="AN389" s="229">
        <v>0.159784362123118</v>
      </c>
      <c r="AO389" s="229">
        <v>0.19177401852984155</v>
      </c>
      <c r="AP389" s="229">
        <v>0.21440399824750472</v>
      </c>
      <c r="AQ389" s="229">
        <v>0.24326960743711723</v>
      </c>
      <c r="AR389" s="229">
        <v>0</v>
      </c>
      <c r="AS389" s="229">
        <v>0</v>
      </c>
      <c r="AT389" s="229">
        <v>0</v>
      </c>
      <c r="AU389" s="229">
        <v>0</v>
      </c>
      <c r="AV389" s="229">
        <v>0</v>
      </c>
      <c r="AW389" s="229">
        <v>0</v>
      </c>
      <c r="AX389" s="229">
        <v>0</v>
      </c>
      <c r="AY389" s="229">
        <v>0</v>
      </c>
      <c r="AZ389" s="229">
        <v>0</v>
      </c>
      <c r="BA389" s="229">
        <v>0</v>
      </c>
      <c r="BB389" s="236" t="s">
        <v>707</v>
      </c>
      <c r="BC389" s="236" t="s">
        <v>1343</v>
      </c>
      <c r="BD389" s="236" t="s">
        <v>784</v>
      </c>
    </row>
    <row r="390" spans="1:56" ht="18" customHeight="1" x14ac:dyDescent="0.15">
      <c r="A390" s="194" t="s">
        <v>1071</v>
      </c>
      <c r="B390" s="195">
        <v>1464310.4407445504</v>
      </c>
      <c r="C390" s="195">
        <v>1633307.6858640462</v>
      </c>
      <c r="D390" s="226">
        <v>4.624981436554422</v>
      </c>
      <c r="E390" s="226">
        <v>3.763674240967799</v>
      </c>
      <c r="F390" s="196">
        <v>0.58737932025954176</v>
      </c>
      <c r="G390" s="196">
        <v>0.55200272359587432</v>
      </c>
      <c r="H390" s="195">
        <v>1294491.448109078</v>
      </c>
      <c r="I390" s="195">
        <v>1576644.9735073976</v>
      </c>
      <c r="J390" s="196">
        <v>1.3063612838459371</v>
      </c>
      <c r="K390" s="196">
        <v>1.6129027684834765</v>
      </c>
      <c r="L390" s="196">
        <v>0.89965584085653094</v>
      </c>
      <c r="M390" s="196">
        <v>0.8743537986380775</v>
      </c>
      <c r="N390" s="196">
        <v>7.3525874446396161E-2</v>
      </c>
      <c r="O390" s="196">
        <v>7.2676386563763684E-2</v>
      </c>
      <c r="P390" s="196">
        <v>0.93541710951365109</v>
      </c>
      <c r="Q390" s="196">
        <v>0.94013725802023096</v>
      </c>
      <c r="R390" s="196">
        <v>0.9355826407433443</v>
      </c>
      <c r="S390" s="196">
        <v>0.94026322431903508</v>
      </c>
      <c r="T390" s="197">
        <v>146934.9999015145</v>
      </c>
      <c r="U390" s="197">
        <v>205218.90638404977</v>
      </c>
      <c r="V390" s="197">
        <v>850357207</v>
      </c>
      <c r="W390" s="197">
        <v>789215674</v>
      </c>
      <c r="X390" s="197"/>
      <c r="Y390" s="197"/>
      <c r="Z390" s="198">
        <v>2.2194444622031217</v>
      </c>
      <c r="AA390" s="198">
        <v>1.9931304913213892</v>
      </c>
      <c r="AB390" s="197">
        <v>0</v>
      </c>
      <c r="AC390" s="197">
        <v>0</v>
      </c>
      <c r="AD390" s="197">
        <v>262573.96435918758</v>
      </c>
      <c r="AE390" s="197">
        <v>352292.97606802068</v>
      </c>
      <c r="AF390" s="197">
        <v>60489.593046922877</v>
      </c>
      <c r="AG390" s="197">
        <v>61823.606845837348</v>
      </c>
      <c r="AH390" s="197">
        <v>23609.704324608247</v>
      </c>
      <c r="AI390" s="197">
        <v>29239.272126411626</v>
      </c>
      <c r="AJ390" s="197">
        <v>35258.335649566667</v>
      </c>
      <c r="AK390" s="197">
        <v>135725.47634159154</v>
      </c>
      <c r="AL390" s="227">
        <v>6.9076708146649748E-2</v>
      </c>
      <c r="AM390" s="227">
        <v>0.10200564722297709</v>
      </c>
      <c r="AN390" s="227">
        <v>0.12092113855184654</v>
      </c>
      <c r="AO390" s="227">
        <v>8.367790956945155E-2</v>
      </c>
      <c r="AP390" s="227">
        <v>0.19239248715656901</v>
      </c>
      <c r="AQ390" s="227">
        <v>0.19705121464616482</v>
      </c>
      <c r="AR390" s="227">
        <v>0</v>
      </c>
      <c r="AS390" s="227">
        <v>0</v>
      </c>
      <c r="AT390" s="227">
        <v>0</v>
      </c>
      <c r="AU390" s="227">
        <v>0</v>
      </c>
      <c r="AV390" s="227">
        <v>0</v>
      </c>
      <c r="AW390" s="227">
        <v>0</v>
      </c>
      <c r="AX390" s="227">
        <v>0</v>
      </c>
      <c r="AY390" s="227">
        <v>0</v>
      </c>
      <c r="AZ390" s="227">
        <v>0</v>
      </c>
      <c r="BA390" s="227">
        <v>0</v>
      </c>
      <c r="BB390" s="237" t="s">
        <v>706</v>
      </c>
      <c r="BC390" s="237" t="s">
        <v>1343</v>
      </c>
      <c r="BD390" s="237" t="s">
        <v>781</v>
      </c>
    </row>
    <row r="391" spans="1:56" ht="18" customHeight="1" x14ac:dyDescent="0.15">
      <c r="A391" s="199" t="s">
        <v>1072</v>
      </c>
      <c r="B391" s="200">
        <v>1141657.0404091</v>
      </c>
      <c r="C391" s="200">
        <v>1537136.5763160039</v>
      </c>
      <c r="D391" s="228">
        <v>3.6489283775068371</v>
      </c>
      <c r="E391" s="228">
        <v>3.3858209747821029</v>
      </c>
      <c r="F391" s="201">
        <v>0.64490217104754199</v>
      </c>
      <c r="G391" s="201">
        <v>0.58611947793981967</v>
      </c>
      <c r="H391" s="200">
        <v>1014408.3231330158</v>
      </c>
      <c r="I391" s="200">
        <v>1680057.9914964994</v>
      </c>
      <c r="J391" s="201">
        <v>0.52699693238935053</v>
      </c>
      <c r="K391" s="201">
        <v>0.66737327618826314</v>
      </c>
      <c r="L391" s="201">
        <v>0.77807738250408431</v>
      </c>
      <c r="M391" s="201">
        <v>0.69467666322382327</v>
      </c>
      <c r="N391" s="201">
        <v>0.18168883983811457</v>
      </c>
      <c r="O391" s="201">
        <v>0.18179741976628763</v>
      </c>
      <c r="P391" s="201">
        <v>1.0248464379713962</v>
      </c>
      <c r="Q391" s="201">
        <v>1.0157633116670042</v>
      </c>
      <c r="R391" s="201">
        <v>1.0231575779591311</v>
      </c>
      <c r="S391" s="201">
        <v>1.0145935722043382</v>
      </c>
      <c r="T391" s="202">
        <v>253359.518690228</v>
      </c>
      <c r="U391" s="202">
        <v>469323.66856151063</v>
      </c>
      <c r="V391" s="202">
        <v>-78203728</v>
      </c>
      <c r="W391" s="202">
        <v>226748467</v>
      </c>
      <c r="X391" s="202"/>
      <c r="Y391" s="202"/>
      <c r="Z391" s="203">
        <v>10.80588386633343</v>
      </c>
      <c r="AA391" s="203">
        <v>9.215790725382945</v>
      </c>
      <c r="AB391" s="202">
        <v>0</v>
      </c>
      <c r="AC391" s="202">
        <v>0</v>
      </c>
      <c r="AD391" s="202">
        <v>265864.28768623248</v>
      </c>
      <c r="AE391" s="202">
        <v>380155.01414143771</v>
      </c>
      <c r="AF391" s="202">
        <v>62780.644157629271</v>
      </c>
      <c r="AG391" s="202">
        <v>64935.806213379612</v>
      </c>
      <c r="AH391" s="202">
        <v>25583.081563712185</v>
      </c>
      <c r="AI391" s="202">
        <v>38706.766025603691</v>
      </c>
      <c r="AJ391" s="202">
        <v>51212.211096485611</v>
      </c>
      <c r="AK391" s="202">
        <v>162793.30145491401</v>
      </c>
      <c r="AL391" s="229">
        <v>7.674297711677526E-2</v>
      </c>
      <c r="AM391" s="229">
        <v>0.1042834638851512</v>
      </c>
      <c r="AN391" s="229">
        <v>4.2374725059526518E-2</v>
      </c>
      <c r="AO391" s="229">
        <v>6.1711580227840832E-2</v>
      </c>
      <c r="AP391" s="229">
        <v>0.19827725415139005</v>
      </c>
      <c r="AQ391" s="229">
        <v>0.20621395630612208</v>
      </c>
      <c r="AR391" s="229">
        <v>0</v>
      </c>
      <c r="AS391" s="229">
        <v>0</v>
      </c>
      <c r="AT391" s="229">
        <v>0</v>
      </c>
      <c r="AU391" s="229">
        <v>0</v>
      </c>
      <c r="AV391" s="229">
        <v>0</v>
      </c>
      <c r="AW391" s="229">
        <v>0</v>
      </c>
      <c r="AX391" s="229">
        <v>0</v>
      </c>
      <c r="AY391" s="229">
        <v>0</v>
      </c>
      <c r="AZ391" s="229">
        <v>0</v>
      </c>
      <c r="BA391" s="229">
        <v>0</v>
      </c>
      <c r="BB391" s="236" t="s">
        <v>706</v>
      </c>
      <c r="BC391" s="236" t="s">
        <v>1343</v>
      </c>
      <c r="BD391" s="236" t="s">
        <v>781</v>
      </c>
    </row>
    <row r="392" spans="1:56" ht="18" customHeight="1" x14ac:dyDescent="0.15">
      <c r="A392" s="194" t="s">
        <v>1073</v>
      </c>
      <c r="B392" s="195">
        <v>1331284.3348976646</v>
      </c>
      <c r="C392" s="195">
        <v>1485124.0519871679</v>
      </c>
      <c r="D392" s="226">
        <v>4.2222937119141237</v>
      </c>
      <c r="E392" s="226">
        <v>3.2617337789045862</v>
      </c>
      <c r="F392" s="196">
        <v>0.52281177968894543</v>
      </c>
      <c r="G392" s="196">
        <v>0.5056804278134851</v>
      </c>
      <c r="H392" s="195">
        <v>986183.24068755866</v>
      </c>
      <c r="I392" s="195">
        <v>1177779.1506801341</v>
      </c>
      <c r="J392" s="196">
        <v>1.7220847416379721</v>
      </c>
      <c r="K392" s="196">
        <v>1.6496557990847946</v>
      </c>
      <c r="L392" s="196">
        <v>0.78492878266810084</v>
      </c>
      <c r="M392" s="196">
        <v>0.76446556638699392</v>
      </c>
      <c r="N392" s="196">
        <v>0.19687005468798099</v>
      </c>
      <c r="O392" s="196">
        <v>0.19351812815813094</v>
      </c>
      <c r="P392" s="196">
        <v>0.98472726240803887</v>
      </c>
      <c r="Q392" s="196">
        <v>0.98705785623179332</v>
      </c>
      <c r="R392" s="196">
        <v>0.98397164786696989</v>
      </c>
      <c r="S392" s="196">
        <v>0.98654899741597801</v>
      </c>
      <c r="T392" s="197">
        <v>286320.94252132863</v>
      </c>
      <c r="U392" s="197">
        <v>349797.85242985026</v>
      </c>
      <c r="V392" s="197">
        <v>171117127</v>
      </c>
      <c r="W392" s="197">
        <v>238832797</v>
      </c>
      <c r="X392" s="197"/>
      <c r="Y392" s="197"/>
      <c r="Z392" s="198">
        <v>18.080704870635511</v>
      </c>
      <c r="AA392" s="198">
        <v>14.879656309539065</v>
      </c>
      <c r="AB392" s="197">
        <v>0</v>
      </c>
      <c r="AC392" s="197">
        <v>0</v>
      </c>
      <c r="AD392" s="197">
        <v>260583.14280711094</v>
      </c>
      <c r="AE392" s="197">
        <v>379167.40001120721</v>
      </c>
      <c r="AF392" s="197">
        <v>49719.074793718391</v>
      </c>
      <c r="AG392" s="197">
        <v>52364.506367062189</v>
      </c>
      <c r="AH392" s="197">
        <v>23387.983553507136</v>
      </c>
      <c r="AI392" s="197">
        <v>27892.69149517392</v>
      </c>
      <c r="AJ392" s="197">
        <v>49320.560413543841</v>
      </c>
      <c r="AK392" s="197">
        <v>176990.69819144616</v>
      </c>
      <c r="AL392" s="227">
        <v>5.7686014469972818E-2</v>
      </c>
      <c r="AM392" s="227">
        <v>7.8813894130349671E-2</v>
      </c>
      <c r="AN392" s="227">
        <v>0.34486900433274198</v>
      </c>
      <c r="AO392" s="227">
        <v>0.30543893168266389</v>
      </c>
      <c r="AP392" s="227">
        <v>0.26385723638636321</v>
      </c>
      <c r="AQ392" s="227">
        <v>0.26547150866507713</v>
      </c>
      <c r="AR392" s="227">
        <v>0</v>
      </c>
      <c r="AS392" s="227">
        <v>0</v>
      </c>
      <c r="AT392" s="227">
        <v>0</v>
      </c>
      <c r="AU392" s="227">
        <v>0</v>
      </c>
      <c r="AV392" s="227">
        <v>0</v>
      </c>
      <c r="AW392" s="227">
        <v>0</v>
      </c>
      <c r="AX392" s="227">
        <v>0</v>
      </c>
      <c r="AY392" s="227">
        <v>0</v>
      </c>
      <c r="AZ392" s="227">
        <v>0</v>
      </c>
      <c r="BA392" s="227">
        <v>0</v>
      </c>
      <c r="BB392" s="237" t="s">
        <v>706</v>
      </c>
      <c r="BC392" s="237" t="s">
        <v>1343</v>
      </c>
      <c r="BD392" s="237" t="s">
        <v>781</v>
      </c>
    </row>
    <row r="393" spans="1:56" ht="18" customHeight="1" x14ac:dyDescent="0.15">
      <c r="A393" s="199" t="s">
        <v>1074</v>
      </c>
      <c r="B393" s="200">
        <v>1448681.3939419498</v>
      </c>
      <c r="C393" s="200">
        <v>1580821.537091702</v>
      </c>
      <c r="D393" s="228">
        <v>5.1245058776086303</v>
      </c>
      <c r="E393" s="228">
        <v>3.469146570285853</v>
      </c>
      <c r="F393" s="201">
        <v>0.57328290620817768</v>
      </c>
      <c r="G393" s="201">
        <v>0.56035348168714094</v>
      </c>
      <c r="H393" s="200">
        <v>1253392.2633468679</v>
      </c>
      <c r="I393" s="200">
        <v>1429859.1048592119</v>
      </c>
      <c r="J393" s="201">
        <v>0.71392783154791362</v>
      </c>
      <c r="K393" s="201">
        <v>0.85667001285606281</v>
      </c>
      <c r="L393" s="201">
        <v>0.82294587887095094</v>
      </c>
      <c r="M393" s="201">
        <v>0.8049970192416086</v>
      </c>
      <c r="N393" s="201">
        <v>0.15308265189849765</v>
      </c>
      <c r="O393" s="201">
        <v>0.14871831141476163</v>
      </c>
      <c r="P393" s="201">
        <v>1.0450950222209594</v>
      </c>
      <c r="Q393" s="201">
        <v>1.0190390045298376</v>
      </c>
      <c r="R393" s="201">
        <v>1.0453768749103993</v>
      </c>
      <c r="S393" s="201">
        <v>1.0192082904339006</v>
      </c>
      <c r="T393" s="202">
        <v>256495.01100039762</v>
      </c>
      <c r="U393" s="202">
        <v>308264.91177994391</v>
      </c>
      <c r="V393" s="202">
        <v>147835514</v>
      </c>
      <c r="W393" s="202">
        <v>343177868</v>
      </c>
      <c r="X393" s="202"/>
      <c r="Y393" s="202"/>
      <c r="Z393" s="203">
        <v>17.213136223222808</v>
      </c>
      <c r="AA393" s="203">
        <v>11.300233623927229</v>
      </c>
      <c r="AB393" s="202">
        <v>0</v>
      </c>
      <c r="AC393" s="202">
        <v>0</v>
      </c>
      <c r="AD393" s="202">
        <v>243739.13447474004</v>
      </c>
      <c r="AE393" s="202">
        <v>395983.37415810215</v>
      </c>
      <c r="AF393" s="202">
        <v>53351.013940262899</v>
      </c>
      <c r="AG393" s="202">
        <v>56815.191741870185</v>
      </c>
      <c r="AH393" s="202">
        <v>24766.076725664785</v>
      </c>
      <c r="AI393" s="202">
        <v>28392.909442509976</v>
      </c>
      <c r="AJ393" s="202">
        <v>41015.530187838114</v>
      </c>
      <c r="AK393" s="202">
        <v>204428.41040037593</v>
      </c>
      <c r="AL393" s="229">
        <v>5.547505840151485E-2</v>
      </c>
      <c r="AM393" s="229">
        <v>7.1465586023579594E-2</v>
      </c>
      <c r="AN393" s="229">
        <v>0.17382791971826084</v>
      </c>
      <c r="AO393" s="229">
        <v>0.21125758435073652</v>
      </c>
      <c r="AP393" s="229">
        <v>0.22131831929213233</v>
      </c>
      <c r="AQ393" s="229">
        <v>0.24032565332920641</v>
      </c>
      <c r="AR393" s="229">
        <v>0</v>
      </c>
      <c r="AS393" s="229">
        <v>0</v>
      </c>
      <c r="AT393" s="229">
        <v>0</v>
      </c>
      <c r="AU393" s="229">
        <v>0</v>
      </c>
      <c r="AV393" s="229">
        <v>0</v>
      </c>
      <c r="AW393" s="229">
        <v>0</v>
      </c>
      <c r="AX393" s="229">
        <v>0</v>
      </c>
      <c r="AY393" s="229">
        <v>0</v>
      </c>
      <c r="AZ393" s="229">
        <v>0</v>
      </c>
      <c r="BA393" s="229">
        <v>0</v>
      </c>
      <c r="BB393" s="236" t="s">
        <v>706</v>
      </c>
      <c r="BC393" s="236" t="s">
        <v>1343</v>
      </c>
      <c r="BD393" s="236" t="s">
        <v>782</v>
      </c>
    </row>
    <row r="394" spans="1:56" ht="18" customHeight="1" x14ac:dyDescent="0.15">
      <c r="A394" s="194" t="s">
        <v>1075</v>
      </c>
      <c r="B394" s="195">
        <v>1236530.4901911416</v>
      </c>
      <c r="C394" s="195">
        <v>1391040.1081387296</v>
      </c>
      <c r="D394" s="226">
        <v>4.0534611727348562</v>
      </c>
      <c r="E394" s="226">
        <v>3.0950440678710929</v>
      </c>
      <c r="F394" s="196">
        <v>0.64643672858785828</v>
      </c>
      <c r="G394" s="196">
        <v>0.61500049527317457</v>
      </c>
      <c r="H394" s="195">
        <v>1285801.4933383688</v>
      </c>
      <c r="I394" s="195">
        <v>1463927.3710580978</v>
      </c>
      <c r="J394" s="196">
        <v>0.60810156196549581</v>
      </c>
      <c r="K394" s="196">
        <v>0.64644165583758262</v>
      </c>
      <c r="L394" s="196">
        <v>0.83112631307544238</v>
      </c>
      <c r="M394" s="196">
        <v>0.80589100978544148</v>
      </c>
      <c r="N394" s="196">
        <v>0.14625159324872514</v>
      </c>
      <c r="O394" s="196">
        <v>0.14551535005611654</v>
      </c>
      <c r="P394" s="196">
        <v>1.0019593305693388</v>
      </c>
      <c r="Q394" s="196">
        <v>1.0009865223592147</v>
      </c>
      <c r="R394" s="196">
        <v>1.0560821997174261</v>
      </c>
      <c r="S394" s="196">
        <v>1.0400215811128872</v>
      </c>
      <c r="T394" s="197">
        <v>208817.46287320874</v>
      </c>
      <c r="U394" s="197">
        <v>270013.39073875913</v>
      </c>
      <c r="V394" s="197">
        <v>967584061</v>
      </c>
      <c r="W394" s="197">
        <v>1139926490</v>
      </c>
      <c r="X394" s="197"/>
      <c r="Y394" s="197"/>
      <c r="Z394" s="198">
        <v>5.5759514117741098</v>
      </c>
      <c r="AA394" s="198">
        <v>5.1084800627679021</v>
      </c>
      <c r="AB394" s="197">
        <v>0</v>
      </c>
      <c r="AC394" s="197">
        <v>0</v>
      </c>
      <c r="AD394" s="197">
        <v>283183.75266989786</v>
      </c>
      <c r="AE394" s="197">
        <v>409978.94070623786</v>
      </c>
      <c r="AF394" s="197">
        <v>42682.915339585823</v>
      </c>
      <c r="AG394" s="197">
        <v>48573.291034598522</v>
      </c>
      <c r="AH394" s="197">
        <v>26252.137365980569</v>
      </c>
      <c r="AI394" s="197">
        <v>30498.976060091059</v>
      </c>
      <c r="AJ394" s="197">
        <v>47601.894483959637</v>
      </c>
      <c r="AK394" s="197">
        <v>183253.33129812637</v>
      </c>
      <c r="AL394" s="227">
        <v>3.1288600677726756E-2</v>
      </c>
      <c r="AM394" s="227">
        <v>5.9490531544090411E-2</v>
      </c>
      <c r="AN394" s="227">
        <v>7.075857334332375E-2</v>
      </c>
      <c r="AO394" s="227">
        <v>6.4564182426562464E-2</v>
      </c>
      <c r="AP394" s="227">
        <v>0.20825042779088601</v>
      </c>
      <c r="AQ394" s="227">
        <v>0.2357297957334622</v>
      </c>
      <c r="AR394" s="227">
        <v>0</v>
      </c>
      <c r="AS394" s="227">
        <v>0</v>
      </c>
      <c r="AT394" s="227">
        <v>0</v>
      </c>
      <c r="AU394" s="227">
        <v>0</v>
      </c>
      <c r="AV394" s="227">
        <v>0</v>
      </c>
      <c r="AW394" s="227">
        <v>0</v>
      </c>
      <c r="AX394" s="227">
        <v>0</v>
      </c>
      <c r="AY394" s="227">
        <v>0</v>
      </c>
      <c r="AZ394" s="227">
        <v>0</v>
      </c>
      <c r="BA394" s="227">
        <v>0</v>
      </c>
      <c r="BB394" s="237" t="s">
        <v>705</v>
      </c>
      <c r="BC394" s="237" t="s">
        <v>1343</v>
      </c>
      <c r="BD394" s="237" t="s">
        <v>777</v>
      </c>
    </row>
    <row r="395" spans="1:56" ht="18" customHeight="1" x14ac:dyDescent="0.15">
      <c r="A395" s="199" t="s">
        <v>1076</v>
      </c>
      <c r="B395" s="200">
        <v>2421466.7390065533</v>
      </c>
      <c r="C395" s="200">
        <v>3264867.9562161649</v>
      </c>
      <c r="D395" s="228">
        <v>5.3043131610917911</v>
      </c>
      <c r="E395" s="228">
        <v>4.6463894286556799</v>
      </c>
      <c r="F395" s="201">
        <v>0.59846832423161955</v>
      </c>
      <c r="G395" s="201">
        <v>0.55005723947838059</v>
      </c>
      <c r="H395" s="200">
        <v>3766463.5633646753</v>
      </c>
      <c r="I395" s="200">
        <v>5062602.2540760441</v>
      </c>
      <c r="J395" s="201">
        <v>0.53236645540802552</v>
      </c>
      <c r="K395" s="201">
        <v>0.51403370049039865</v>
      </c>
      <c r="L395" s="201">
        <v>0.81078283858706768</v>
      </c>
      <c r="M395" s="201">
        <v>0.79259454764299009</v>
      </c>
      <c r="N395" s="201">
        <v>0.14995036785812491</v>
      </c>
      <c r="O395" s="201">
        <v>0.16856124583166049</v>
      </c>
      <c r="P395" s="201">
        <v>1.0341220531878659</v>
      </c>
      <c r="Q395" s="201">
        <v>1.031337735453586</v>
      </c>
      <c r="R395" s="201">
        <v>1.0239730173609822</v>
      </c>
      <c r="S395" s="201">
        <v>1.0245869297511447</v>
      </c>
      <c r="T395" s="202">
        <v>458183.06281065004</v>
      </c>
      <c r="U395" s="202">
        <v>677151.41534492048</v>
      </c>
      <c r="V395" s="202">
        <v>1040871937</v>
      </c>
      <c r="W395" s="202">
        <v>1912742015</v>
      </c>
      <c r="X395" s="202"/>
      <c r="Y395" s="202"/>
      <c r="Z395" s="203">
        <v>4.322356072994225</v>
      </c>
      <c r="AA395" s="203">
        <v>5.4861529111958882</v>
      </c>
      <c r="AB395" s="202">
        <v>0</v>
      </c>
      <c r="AC395" s="202">
        <v>0</v>
      </c>
      <c r="AD395" s="202">
        <v>425242.21109950298</v>
      </c>
      <c r="AE395" s="202">
        <v>637579.95286035398</v>
      </c>
      <c r="AF395" s="202">
        <v>98880.645376262386</v>
      </c>
      <c r="AG395" s="202">
        <v>102602.05809351949</v>
      </c>
      <c r="AH395" s="202">
        <v>92761.512536803115</v>
      </c>
      <c r="AI395" s="202">
        <v>120404.29988602907</v>
      </c>
      <c r="AJ395" s="202">
        <v>56074.244705100209</v>
      </c>
      <c r="AK395" s="202">
        <v>269332.30466647673</v>
      </c>
      <c r="AL395" s="229">
        <v>5.2829495365536161E-2</v>
      </c>
      <c r="AM395" s="229">
        <v>7.6322071041107317E-2</v>
      </c>
      <c r="AN395" s="229">
        <v>0.15782266808397308</v>
      </c>
      <c r="AO395" s="229">
        <v>0.21460101670513113</v>
      </c>
      <c r="AP395" s="229">
        <v>0.16153006327904648</v>
      </c>
      <c r="AQ395" s="229">
        <v>0.21715956550122503</v>
      </c>
      <c r="AR395" s="229">
        <v>0</v>
      </c>
      <c r="AS395" s="229">
        <v>0</v>
      </c>
      <c r="AT395" s="229">
        <v>0</v>
      </c>
      <c r="AU395" s="229">
        <v>0</v>
      </c>
      <c r="AV395" s="229">
        <v>0</v>
      </c>
      <c r="AW395" s="229">
        <v>0</v>
      </c>
      <c r="AX395" s="229">
        <v>0</v>
      </c>
      <c r="AY395" s="229">
        <v>0</v>
      </c>
      <c r="AZ395" s="229">
        <v>0</v>
      </c>
      <c r="BA395" s="229">
        <v>0</v>
      </c>
      <c r="BB395" s="236" t="s">
        <v>706</v>
      </c>
      <c r="BC395" s="236" t="s">
        <v>1343</v>
      </c>
      <c r="BD395" s="236" t="s">
        <v>779</v>
      </c>
    </row>
    <row r="396" spans="1:56" ht="18" customHeight="1" x14ac:dyDescent="0.15">
      <c r="A396" s="194" t="s">
        <v>1077</v>
      </c>
      <c r="B396" s="195">
        <v>1644556.0821961069</v>
      </c>
      <c r="C396" s="195">
        <v>1658201.8045022895</v>
      </c>
      <c r="D396" s="226">
        <v>5.1108739494441968</v>
      </c>
      <c r="E396" s="226">
        <v>3.4283499533203301</v>
      </c>
      <c r="F396" s="196">
        <v>0.60278584386238743</v>
      </c>
      <c r="G396" s="196">
        <v>0.60278584386238743</v>
      </c>
      <c r="H396" s="195">
        <v>2221079.8007127871</v>
      </c>
      <c r="I396" s="195">
        <v>2221079.8007127871</v>
      </c>
      <c r="J396" s="196">
        <v>0.38527792479038264</v>
      </c>
      <c r="K396" s="196">
        <v>0.38484751090279484</v>
      </c>
      <c r="L396" s="196">
        <v>0.81291611256507834</v>
      </c>
      <c r="M396" s="196">
        <v>0.81444124494545189</v>
      </c>
      <c r="N396" s="196">
        <v>0.15024021710886012</v>
      </c>
      <c r="O396" s="196">
        <v>0.15018020573317062</v>
      </c>
      <c r="P396" s="196">
        <v>1.0807345183173138</v>
      </c>
      <c r="Q396" s="196">
        <v>1.0489402776156518</v>
      </c>
      <c r="R396" s="196">
        <v>1.0825680913794551</v>
      </c>
      <c r="S396" s="196">
        <v>1.0501183817626183</v>
      </c>
      <c r="T396" s="197">
        <v>307669.94496199221</v>
      </c>
      <c r="U396" s="197">
        <v>307693.86247265019</v>
      </c>
      <c r="V396" s="197">
        <v>637556566</v>
      </c>
      <c r="W396" s="197">
        <v>762670767</v>
      </c>
      <c r="X396" s="197"/>
      <c r="Y396" s="197"/>
      <c r="Z396" s="198">
        <v>12.729119448533634</v>
      </c>
      <c r="AA396" s="198">
        <v>11.252013764051002</v>
      </c>
      <c r="AB396" s="197">
        <v>0</v>
      </c>
      <c r="AC396" s="197">
        <v>0</v>
      </c>
      <c r="AD396" s="197">
        <v>310753.10779780301</v>
      </c>
      <c r="AE396" s="197">
        <v>469420.1791667607</v>
      </c>
      <c r="AF396" s="197">
        <v>55965.98540590531</v>
      </c>
      <c r="AG396" s="197">
        <v>56046.560575643431</v>
      </c>
      <c r="AH396" s="197">
        <v>45251.562109489547</v>
      </c>
      <c r="AI396" s="197">
        <v>45442.192475131393</v>
      </c>
      <c r="AJ396" s="197">
        <v>62355.163873412588</v>
      </c>
      <c r="AK396" s="197">
        <v>236203.54846277041</v>
      </c>
      <c r="AL396" s="227">
        <v>3.9398145095769152E-2</v>
      </c>
      <c r="AM396" s="227">
        <v>2.8398507530980346E-2</v>
      </c>
      <c r="AN396" s="227">
        <v>0.26165374520396661</v>
      </c>
      <c r="AO396" s="227">
        <v>0.26110102998950402</v>
      </c>
      <c r="AP396" s="227">
        <v>0.20229220344554583</v>
      </c>
      <c r="AQ396" s="227">
        <v>0.2316383266918893</v>
      </c>
      <c r="AR396" s="227">
        <v>0</v>
      </c>
      <c r="AS396" s="227">
        <v>0</v>
      </c>
      <c r="AT396" s="227">
        <v>0</v>
      </c>
      <c r="AU396" s="227">
        <v>0</v>
      </c>
      <c r="AV396" s="227">
        <v>0</v>
      </c>
      <c r="AW396" s="227">
        <v>0</v>
      </c>
      <c r="AX396" s="227">
        <v>0</v>
      </c>
      <c r="AY396" s="227">
        <v>0</v>
      </c>
      <c r="AZ396" s="227">
        <v>0</v>
      </c>
      <c r="BA396" s="227">
        <v>0</v>
      </c>
      <c r="BB396" s="237" t="s">
        <v>705</v>
      </c>
      <c r="BC396" s="237" t="s">
        <v>1343</v>
      </c>
      <c r="BD396" s="237" t="s">
        <v>776</v>
      </c>
    </row>
    <row r="397" spans="1:56" ht="18" customHeight="1" x14ac:dyDescent="0.15">
      <c r="A397" s="199" t="s">
        <v>1078</v>
      </c>
      <c r="B397" s="200">
        <v>1012128.8646480624</v>
      </c>
      <c r="C397" s="200">
        <v>1218962.050717433</v>
      </c>
      <c r="D397" s="228">
        <v>3.2443277922107545</v>
      </c>
      <c r="E397" s="228">
        <v>2.4064918670501756</v>
      </c>
      <c r="F397" s="201">
        <v>0.63838437713650154</v>
      </c>
      <c r="G397" s="201">
        <v>0.58887238006280063</v>
      </c>
      <c r="H397" s="200">
        <v>993577.07855609537</v>
      </c>
      <c r="I397" s="200">
        <v>1202929.4242119533</v>
      </c>
      <c r="J397" s="201">
        <v>0.47123217202435957</v>
      </c>
      <c r="K397" s="201">
        <v>0.67780267448415077</v>
      </c>
      <c r="L397" s="201">
        <v>0.75174600335369413</v>
      </c>
      <c r="M397" s="201">
        <v>0.67471273188935088</v>
      </c>
      <c r="N397" s="201">
        <v>0.25010705403579092</v>
      </c>
      <c r="O397" s="201">
        <v>0.31670660814016105</v>
      </c>
      <c r="P397" s="201">
        <v>1.06498098340716</v>
      </c>
      <c r="Q397" s="201">
        <v>1.033747344386988</v>
      </c>
      <c r="R397" s="201">
        <v>1.0733988140580846</v>
      </c>
      <c r="S397" s="201">
        <v>1.0428808512473602</v>
      </c>
      <c r="T397" s="202">
        <v>251265.03576996952</v>
      </c>
      <c r="U397" s="202">
        <v>396512.83540842845</v>
      </c>
      <c r="V397" s="202">
        <v>665118026</v>
      </c>
      <c r="W397" s="202">
        <v>674071031</v>
      </c>
      <c r="X397" s="202"/>
      <c r="Y397" s="202"/>
      <c r="Z397" s="203">
        <v>79.93438930023639</v>
      </c>
      <c r="AA397" s="203">
        <v>23.698727943268054</v>
      </c>
      <c r="AB397" s="202">
        <v>0</v>
      </c>
      <c r="AC397" s="202">
        <v>0</v>
      </c>
      <c r="AD397" s="202">
        <v>278242.47488419391</v>
      </c>
      <c r="AE397" s="202">
        <v>438795.87253417692</v>
      </c>
      <c r="AF397" s="202">
        <v>41868.432775957517</v>
      </c>
      <c r="AG397" s="202">
        <v>60913.135566602643</v>
      </c>
      <c r="AH397" s="202">
        <v>21000.489334538473</v>
      </c>
      <c r="AI397" s="202">
        <v>27970.856615071745</v>
      </c>
      <c r="AJ397" s="202">
        <v>53902.510688057846</v>
      </c>
      <c r="AK397" s="202">
        <v>226070.33519376346</v>
      </c>
      <c r="AL397" s="229">
        <v>4.0836762523504398E-2</v>
      </c>
      <c r="AM397" s="229">
        <v>7.6829933572348519E-2</v>
      </c>
      <c r="AN397" s="229">
        <v>0.17038918723957489</v>
      </c>
      <c r="AO397" s="229">
        <v>8.8940042698107513E-2</v>
      </c>
      <c r="AP397" s="229">
        <v>0.2422839895093428</v>
      </c>
      <c r="AQ397" s="229">
        <v>0.26034776491625772</v>
      </c>
      <c r="AR397" s="229">
        <v>0</v>
      </c>
      <c r="AS397" s="229">
        <v>0</v>
      </c>
      <c r="AT397" s="229">
        <v>0</v>
      </c>
      <c r="AU397" s="229">
        <v>0</v>
      </c>
      <c r="AV397" s="229">
        <v>0</v>
      </c>
      <c r="AW397" s="229">
        <v>0</v>
      </c>
      <c r="AX397" s="229">
        <v>0</v>
      </c>
      <c r="AY397" s="229">
        <v>0</v>
      </c>
      <c r="AZ397" s="229">
        <v>0</v>
      </c>
      <c r="BA397" s="229">
        <v>0</v>
      </c>
      <c r="BB397" s="236" t="s">
        <v>706</v>
      </c>
      <c r="BC397" s="236" t="s">
        <v>1343</v>
      </c>
      <c r="BD397" s="236" t="s">
        <v>781</v>
      </c>
    </row>
    <row r="398" spans="1:56" ht="18" customHeight="1" x14ac:dyDescent="0.15">
      <c r="A398" s="194" t="s">
        <v>1079</v>
      </c>
      <c r="B398" s="195">
        <v>2075165.6414078088</v>
      </c>
      <c r="C398" s="195">
        <v>2132019.8772670282</v>
      </c>
      <c r="D398" s="226">
        <v>6.2899340447452996</v>
      </c>
      <c r="E398" s="226">
        <v>4.5986757717775504</v>
      </c>
      <c r="F398" s="196">
        <v>0.48057531534581865</v>
      </c>
      <c r="G398" s="196">
        <v>0.47055504716679603</v>
      </c>
      <c r="H398" s="195">
        <v>1440151.5975771276</v>
      </c>
      <c r="I398" s="195">
        <v>1470904.8818761369</v>
      </c>
      <c r="J398" s="196">
        <v>1.0343475759875507</v>
      </c>
      <c r="K398" s="196">
        <v>2.0546673957371673</v>
      </c>
      <c r="L398" s="196">
        <v>0.90987270344963489</v>
      </c>
      <c r="M398" s="196">
        <v>0.89600587925958031</v>
      </c>
      <c r="N398" s="196">
        <v>7.6916306335810411E-2</v>
      </c>
      <c r="O398" s="196">
        <v>9.2612970198355543E-2</v>
      </c>
      <c r="P398" s="196">
        <v>1.0568263827051783</v>
      </c>
      <c r="Q398" s="196">
        <v>1.020274866298827</v>
      </c>
      <c r="R398" s="196">
        <v>1.0701768384352079</v>
      </c>
      <c r="S398" s="196">
        <v>1.0297594294674224</v>
      </c>
      <c r="T398" s="197">
        <v>187029.06915429037</v>
      </c>
      <c r="U398" s="197">
        <v>221717.53253748213</v>
      </c>
      <c r="V398" s="197">
        <v>-232734044</v>
      </c>
      <c r="W398" s="197">
        <v>-1604554164</v>
      </c>
      <c r="X398" s="197"/>
      <c r="Y398" s="197"/>
      <c r="Z398" s="198">
        <v>14.20946832928681</v>
      </c>
      <c r="AA398" s="198">
        <v>11.8629058756979</v>
      </c>
      <c r="AB398" s="197">
        <v>0</v>
      </c>
      <c r="AC398" s="197">
        <v>0</v>
      </c>
      <c r="AD398" s="197">
        <v>287827.40833877836</v>
      </c>
      <c r="AE398" s="197">
        <v>391132.98882158694</v>
      </c>
      <c r="AF398" s="197">
        <v>66439.9405760503</v>
      </c>
      <c r="AG398" s="197">
        <v>67383.839793737963</v>
      </c>
      <c r="AH398" s="197">
        <v>32445.574284351987</v>
      </c>
      <c r="AI398" s="197">
        <v>32523.617620569694</v>
      </c>
      <c r="AJ398" s="197">
        <v>35533.968901760643</v>
      </c>
      <c r="AK398" s="197">
        <v>157145.08301693539</v>
      </c>
      <c r="AL398" s="227">
        <v>5.067443913650637E-2</v>
      </c>
      <c r="AM398" s="227">
        <v>4.1326127223896822E-2</v>
      </c>
      <c r="AN398" s="227">
        <v>0.2540288599531671</v>
      </c>
      <c r="AO398" s="227">
        <v>0.1796588159614313</v>
      </c>
      <c r="AP398" s="227">
        <v>0.21396938933187132</v>
      </c>
      <c r="AQ398" s="227">
        <v>0.23620171877761167</v>
      </c>
      <c r="AR398" s="227">
        <v>0</v>
      </c>
      <c r="AS398" s="227">
        <v>0</v>
      </c>
      <c r="AT398" s="227">
        <v>0</v>
      </c>
      <c r="AU398" s="227">
        <v>0</v>
      </c>
      <c r="AV398" s="227">
        <v>0</v>
      </c>
      <c r="AW398" s="227">
        <v>0</v>
      </c>
      <c r="AX398" s="227">
        <v>0</v>
      </c>
      <c r="AY398" s="227">
        <v>0</v>
      </c>
      <c r="AZ398" s="227">
        <v>0</v>
      </c>
      <c r="BA398" s="227">
        <v>0</v>
      </c>
      <c r="BB398" s="237" t="s">
        <v>706</v>
      </c>
      <c r="BC398" s="237" t="s">
        <v>1343</v>
      </c>
      <c r="BD398" s="237" t="s">
        <v>782</v>
      </c>
    </row>
    <row r="399" spans="1:56" ht="18" customHeight="1" x14ac:dyDescent="0.15">
      <c r="A399" s="199" t="s">
        <v>1080</v>
      </c>
      <c r="B399" s="200">
        <v>1461608.5046963459</v>
      </c>
      <c r="C399" s="200">
        <v>1700502.3698533196</v>
      </c>
      <c r="D399" s="228">
        <v>3.6942433378336954</v>
      </c>
      <c r="E399" s="228">
        <v>3.0275162649699432</v>
      </c>
      <c r="F399" s="201">
        <v>0.60670074857133816</v>
      </c>
      <c r="G399" s="201">
        <v>0.54414122747392324</v>
      </c>
      <c r="H399" s="200">
        <v>1663459.4135357696</v>
      </c>
      <c r="I399" s="200">
        <v>1909782.2076685538</v>
      </c>
      <c r="J399" s="201">
        <v>0.54876124055940634</v>
      </c>
      <c r="K399" s="201">
        <v>0.89272314843962963</v>
      </c>
      <c r="L399" s="201">
        <v>0.86301438061975899</v>
      </c>
      <c r="M399" s="201">
        <v>0.78953656544817274</v>
      </c>
      <c r="N399" s="201">
        <v>8.2661730485527371E-2</v>
      </c>
      <c r="O399" s="201">
        <v>0.17105084491054146</v>
      </c>
      <c r="P399" s="201">
        <v>0.9806127674816475</v>
      </c>
      <c r="Q399" s="201">
        <v>0.96012498746515551</v>
      </c>
      <c r="R399" s="201">
        <v>0.9806127674816475</v>
      </c>
      <c r="S399" s="201">
        <v>0.96012498746515551</v>
      </c>
      <c r="T399" s="202">
        <v>200219.34630725687</v>
      </c>
      <c r="U399" s="202">
        <v>357893.56922285131</v>
      </c>
      <c r="V399" s="202">
        <v>133203582</v>
      </c>
      <c r="W399" s="202">
        <v>168196904</v>
      </c>
      <c r="X399" s="202"/>
      <c r="Y399" s="202"/>
      <c r="Z399" s="203">
        <v>2.8783450011524212</v>
      </c>
      <c r="AA399" s="203">
        <v>4.9772236562210139</v>
      </c>
      <c r="AB399" s="202">
        <v>0</v>
      </c>
      <c r="AC399" s="202">
        <v>0</v>
      </c>
      <c r="AD399" s="202">
        <v>347694.16128409677</v>
      </c>
      <c r="AE399" s="202">
        <v>484458.33080288221</v>
      </c>
      <c r="AF399" s="202">
        <v>58220.694351518279</v>
      </c>
      <c r="AG399" s="202">
        <v>64826.650540401446</v>
      </c>
      <c r="AH399" s="202">
        <v>38104.744467318582</v>
      </c>
      <c r="AI399" s="202">
        <v>42702.079773546058</v>
      </c>
      <c r="AJ399" s="202">
        <v>71900.116893978382</v>
      </c>
      <c r="AK399" s="202">
        <v>236599.04181677819</v>
      </c>
      <c r="AL399" s="229">
        <v>6.0269767621020452E-2</v>
      </c>
      <c r="AM399" s="229">
        <v>5.7793133099148561E-2</v>
      </c>
      <c r="AN399" s="229">
        <v>0.36708385779041308</v>
      </c>
      <c r="AO399" s="229">
        <v>0.29665108309858551</v>
      </c>
      <c r="AP399" s="229">
        <v>0.15059322676714332</v>
      </c>
      <c r="AQ399" s="229">
        <v>0.19688457128990122</v>
      </c>
      <c r="AR399" s="229">
        <v>0</v>
      </c>
      <c r="AS399" s="229">
        <v>0</v>
      </c>
      <c r="AT399" s="229">
        <v>0</v>
      </c>
      <c r="AU399" s="229">
        <v>0</v>
      </c>
      <c r="AV399" s="229">
        <v>0</v>
      </c>
      <c r="AW399" s="229">
        <v>0</v>
      </c>
      <c r="AX399" s="229">
        <v>0</v>
      </c>
      <c r="AY399" s="229">
        <v>0</v>
      </c>
      <c r="AZ399" s="229">
        <v>0</v>
      </c>
      <c r="BA399" s="229">
        <v>0</v>
      </c>
      <c r="BB399" s="236" t="s">
        <v>705</v>
      </c>
      <c r="BC399" s="236" t="s">
        <v>1343</v>
      </c>
      <c r="BD399" s="236" t="s">
        <v>803</v>
      </c>
    </row>
    <row r="400" spans="1:56" ht="18" customHeight="1" x14ac:dyDescent="0.15">
      <c r="A400" s="194" t="s">
        <v>1081</v>
      </c>
      <c r="B400" s="195">
        <v>1051034.6384364821</v>
      </c>
      <c r="C400" s="195">
        <v>1192426.1860914701</v>
      </c>
      <c r="D400" s="226">
        <v>3.9657489163327302</v>
      </c>
      <c r="E400" s="226">
        <v>2.6724336861401587</v>
      </c>
      <c r="F400" s="196">
        <v>0.58866816608624062</v>
      </c>
      <c r="G400" s="196">
        <v>0.5817460180645454</v>
      </c>
      <c r="H400" s="195">
        <v>893911.9953920712</v>
      </c>
      <c r="I400" s="195">
        <v>1066265.4660893513</v>
      </c>
      <c r="J400" s="196">
        <v>0.71587540844304676</v>
      </c>
      <c r="K400" s="196">
        <v>0.80334522107666173</v>
      </c>
      <c r="L400" s="196">
        <v>0.73716729375027856</v>
      </c>
      <c r="M400" s="196">
        <v>0.74107504117013301</v>
      </c>
      <c r="N400" s="196">
        <v>0.24161042480521649</v>
      </c>
      <c r="O400" s="196">
        <v>0.22176175502375381</v>
      </c>
      <c r="P400" s="196">
        <v>1.007880970252653</v>
      </c>
      <c r="Q400" s="196">
        <v>0.99882414156709187</v>
      </c>
      <c r="R400" s="196">
        <v>1.007733899157498</v>
      </c>
      <c r="S400" s="196">
        <v>0.99874014959500235</v>
      </c>
      <c r="T400" s="197">
        <v>276246.27838245814</v>
      </c>
      <c r="U400" s="197">
        <v>308748.90114138927</v>
      </c>
      <c r="V400" s="197">
        <v>259878276</v>
      </c>
      <c r="W400" s="197">
        <v>227981102</v>
      </c>
      <c r="X400" s="197"/>
      <c r="Y400" s="197"/>
      <c r="Z400" s="198">
        <v>11.131362856476411</v>
      </c>
      <c r="AA400" s="198">
        <v>8.4084414751509815</v>
      </c>
      <c r="AB400" s="197">
        <v>0</v>
      </c>
      <c r="AC400" s="197">
        <v>0</v>
      </c>
      <c r="AD400" s="197">
        <v>222952.23243558171</v>
      </c>
      <c r="AE400" s="197">
        <v>381677.68419798207</v>
      </c>
      <c r="AF400" s="197">
        <v>53755.547072376263</v>
      </c>
      <c r="AG400" s="197">
        <v>54694.213474219439</v>
      </c>
      <c r="AH400" s="197">
        <v>21981.178146765178</v>
      </c>
      <c r="AI400" s="197">
        <v>25895.105002515826</v>
      </c>
      <c r="AJ400" s="197">
        <v>40968.4306030031</v>
      </c>
      <c r="AK400" s="197">
        <v>221651.1976112921</v>
      </c>
      <c r="AL400" s="227">
        <v>6.0233747085571547E-2</v>
      </c>
      <c r="AM400" s="227">
        <v>8.0573032589102797E-2</v>
      </c>
      <c r="AN400" s="227">
        <v>5.1788093548253242E-2</v>
      </c>
      <c r="AO400" s="227">
        <v>3.9174047254035546E-2</v>
      </c>
      <c r="AP400" s="227">
        <v>0.19229443830758289</v>
      </c>
      <c r="AQ400" s="227">
        <v>0.23063404066789273</v>
      </c>
      <c r="AR400" s="227">
        <v>0</v>
      </c>
      <c r="AS400" s="227">
        <v>0</v>
      </c>
      <c r="AT400" s="227">
        <v>0</v>
      </c>
      <c r="AU400" s="227">
        <v>0</v>
      </c>
      <c r="AV400" s="227">
        <v>0</v>
      </c>
      <c r="AW400" s="227">
        <v>0</v>
      </c>
      <c r="AX400" s="227">
        <v>0</v>
      </c>
      <c r="AY400" s="227">
        <v>0</v>
      </c>
      <c r="AZ400" s="227">
        <v>0</v>
      </c>
      <c r="BA400" s="227">
        <v>0</v>
      </c>
      <c r="BB400" s="237" t="s">
        <v>705</v>
      </c>
      <c r="BC400" s="237" t="s">
        <v>1343</v>
      </c>
      <c r="BD400" s="237" t="s">
        <v>806</v>
      </c>
    </row>
    <row r="401" spans="1:56" ht="18" customHeight="1" x14ac:dyDescent="0.15">
      <c r="A401" s="199" t="s">
        <v>1082</v>
      </c>
      <c r="B401" s="200">
        <v>1912653.3478776463</v>
      </c>
      <c r="C401" s="200">
        <v>2145529.5783893131</v>
      </c>
      <c r="D401" s="228">
        <v>5.2728064763716374</v>
      </c>
      <c r="E401" s="228">
        <v>4.0006460511194311</v>
      </c>
      <c r="F401" s="201">
        <v>0.50125783438236238</v>
      </c>
      <c r="G401" s="201">
        <v>0.49320203672677898</v>
      </c>
      <c r="H401" s="200">
        <v>2031458.3013149176</v>
      </c>
      <c r="I401" s="200">
        <v>2323031.5188866802</v>
      </c>
      <c r="J401" s="201">
        <v>2.4048970402636534</v>
      </c>
      <c r="K401" s="201">
        <v>2.1414650950769936</v>
      </c>
      <c r="L401" s="201">
        <v>0.80089462053644422</v>
      </c>
      <c r="M401" s="201">
        <v>0.77126623381204185</v>
      </c>
      <c r="N401" s="201">
        <v>0.17529552876631646</v>
      </c>
      <c r="O401" s="201">
        <v>0.16517645575656092</v>
      </c>
      <c r="P401" s="201">
        <v>1.0768344719227232</v>
      </c>
      <c r="Q401" s="201">
        <v>1.0442306538411057</v>
      </c>
      <c r="R401" s="201">
        <v>1.0768344720610816</v>
      </c>
      <c r="S401" s="201">
        <v>1.0442688434003258</v>
      </c>
      <c r="T401" s="202">
        <v>380819.57061141921</v>
      </c>
      <c r="U401" s="202">
        <v>490755.06093264971</v>
      </c>
      <c r="V401" s="202">
        <v>-1427863027</v>
      </c>
      <c r="W401" s="202">
        <v>-1277840678</v>
      </c>
      <c r="X401" s="202"/>
      <c r="Y401" s="202"/>
      <c r="Z401" s="203">
        <v>19.844987282612539</v>
      </c>
      <c r="AA401" s="203">
        <v>13.247419924189803</v>
      </c>
      <c r="AB401" s="202">
        <v>0</v>
      </c>
      <c r="AC401" s="202">
        <v>0</v>
      </c>
      <c r="AD401" s="202">
        <v>271456.95573924878</v>
      </c>
      <c r="AE401" s="202">
        <v>427065.98329322314</v>
      </c>
      <c r="AF401" s="202">
        <v>47806.385441735554</v>
      </c>
      <c r="AG401" s="202">
        <v>49497.712217920547</v>
      </c>
      <c r="AH401" s="202">
        <v>39479.943915454642</v>
      </c>
      <c r="AI401" s="202">
        <v>45853.781800425517</v>
      </c>
      <c r="AJ401" s="202">
        <v>41998.409054445256</v>
      </c>
      <c r="AK401" s="202">
        <v>206700.24742771444</v>
      </c>
      <c r="AL401" s="229">
        <v>6.1482388210156419E-2</v>
      </c>
      <c r="AM401" s="229">
        <v>7.3708152667003729E-2</v>
      </c>
      <c r="AN401" s="229">
        <v>4.732951226288639E-2</v>
      </c>
      <c r="AO401" s="229">
        <v>4.5882402930963344E-2</v>
      </c>
      <c r="AP401" s="229">
        <v>0.20537365999621038</v>
      </c>
      <c r="AQ401" s="229">
        <v>0.23014415749106573</v>
      </c>
      <c r="AR401" s="229">
        <v>0</v>
      </c>
      <c r="AS401" s="229">
        <v>0</v>
      </c>
      <c r="AT401" s="229">
        <v>0</v>
      </c>
      <c r="AU401" s="229">
        <v>0</v>
      </c>
      <c r="AV401" s="229">
        <v>0</v>
      </c>
      <c r="AW401" s="229">
        <v>0</v>
      </c>
      <c r="AX401" s="229">
        <v>0</v>
      </c>
      <c r="AY401" s="229">
        <v>0</v>
      </c>
      <c r="AZ401" s="229">
        <v>0</v>
      </c>
      <c r="BA401" s="229">
        <v>0</v>
      </c>
      <c r="BB401" s="236" t="s">
        <v>705</v>
      </c>
      <c r="BC401" s="236" t="s">
        <v>1343</v>
      </c>
      <c r="BD401" s="236" t="s">
        <v>805</v>
      </c>
    </row>
    <row r="402" spans="1:56" ht="18" customHeight="1" x14ac:dyDescent="0.15">
      <c r="A402" s="194" t="s">
        <v>1083</v>
      </c>
      <c r="B402" s="195">
        <v>1625946.8535350815</v>
      </c>
      <c r="C402" s="195">
        <v>2105159.4067632332</v>
      </c>
      <c r="D402" s="226">
        <v>4.1308821981453958</v>
      </c>
      <c r="E402" s="226">
        <v>3.0067104818894972</v>
      </c>
      <c r="F402" s="196">
        <v>0.67443845976396821</v>
      </c>
      <c r="G402" s="196">
        <v>0.63340057074097411</v>
      </c>
      <c r="H402" s="195">
        <v>2365586.8580582626</v>
      </c>
      <c r="I402" s="195">
        <v>3053333.541758656</v>
      </c>
      <c r="J402" s="196">
        <v>1.0466872572343158</v>
      </c>
      <c r="K402" s="196">
        <v>1.0060776084881387</v>
      </c>
      <c r="L402" s="196">
        <v>0.69747282848533498</v>
      </c>
      <c r="M402" s="196">
        <v>0.65206186813151479</v>
      </c>
      <c r="N402" s="196">
        <v>0.25191464619654497</v>
      </c>
      <c r="O402" s="196">
        <v>0.27300458105746489</v>
      </c>
      <c r="P402" s="196">
        <v>1.0405830826141704</v>
      </c>
      <c r="Q402" s="196">
        <v>1.015199837788112</v>
      </c>
      <c r="R402" s="196">
        <v>1.0423543981370049</v>
      </c>
      <c r="S402" s="196">
        <v>1.0162493475294767</v>
      </c>
      <c r="T402" s="197">
        <v>491893.10263313772</v>
      </c>
      <c r="U402" s="197">
        <v>732465.23127456789</v>
      </c>
      <c r="V402" s="197">
        <v>-376721880</v>
      </c>
      <c r="W402" s="197">
        <v>-252749387</v>
      </c>
      <c r="X402" s="197"/>
      <c r="Y402" s="197"/>
      <c r="Z402" s="198">
        <v>13.023172029368151</v>
      </c>
      <c r="AA402" s="198">
        <v>10.900177436592582</v>
      </c>
      <c r="AB402" s="197">
        <v>0</v>
      </c>
      <c r="AC402" s="197">
        <v>0</v>
      </c>
      <c r="AD402" s="197">
        <v>344223.64148403425</v>
      </c>
      <c r="AE402" s="197">
        <v>603489.3317538097</v>
      </c>
      <c r="AF402" s="197">
        <v>75422.934467718485</v>
      </c>
      <c r="AG402" s="197">
        <v>80672.391793656774</v>
      </c>
      <c r="AH402" s="197">
        <v>41109.85881212644</v>
      </c>
      <c r="AI402" s="197">
        <v>58596.988853588933</v>
      </c>
      <c r="AJ402" s="197">
        <v>100108.99676915622</v>
      </c>
      <c r="AK402" s="197">
        <v>373213.38263959944</v>
      </c>
      <c r="AL402" s="227">
        <v>5.1317178802623806E-2</v>
      </c>
      <c r="AM402" s="227">
        <v>8.8871206731385863E-2</v>
      </c>
      <c r="AN402" s="227">
        <v>4.4571953887363756E-2</v>
      </c>
      <c r="AO402" s="227">
        <v>7.3317463230489738E-2</v>
      </c>
      <c r="AP402" s="227">
        <v>0.18168631537528282</v>
      </c>
      <c r="AQ402" s="227">
        <v>0.24494947167447015</v>
      </c>
      <c r="AR402" s="227">
        <v>0</v>
      </c>
      <c r="AS402" s="227">
        <v>0</v>
      </c>
      <c r="AT402" s="227">
        <v>0</v>
      </c>
      <c r="AU402" s="227">
        <v>0</v>
      </c>
      <c r="AV402" s="227">
        <v>0</v>
      </c>
      <c r="AW402" s="227">
        <v>0</v>
      </c>
      <c r="AX402" s="227">
        <v>0</v>
      </c>
      <c r="AY402" s="227">
        <v>0</v>
      </c>
      <c r="AZ402" s="227">
        <v>0</v>
      </c>
      <c r="BA402" s="227">
        <v>0</v>
      </c>
      <c r="BB402" s="237" t="s">
        <v>705</v>
      </c>
      <c r="BC402" s="237" t="s">
        <v>1343</v>
      </c>
      <c r="BD402" s="237" t="s">
        <v>801</v>
      </c>
    </row>
    <row r="403" spans="1:56" ht="18" customHeight="1" x14ac:dyDescent="0.15">
      <c r="A403" s="199" t="s">
        <v>1084</v>
      </c>
      <c r="B403" s="200">
        <v>1125475.4401122895</v>
      </c>
      <c r="C403" s="200">
        <v>1332315.1263701986</v>
      </c>
      <c r="D403" s="228">
        <v>3.5055861023573796</v>
      </c>
      <c r="E403" s="228">
        <v>2.5633203477740523</v>
      </c>
      <c r="F403" s="201">
        <v>0.59569977384129313</v>
      </c>
      <c r="G403" s="201">
        <v>0.59096805870568858</v>
      </c>
      <c r="H403" s="200">
        <v>1712961.2079582924</v>
      </c>
      <c r="I403" s="200">
        <v>2042518.2383477408</v>
      </c>
      <c r="J403" s="201">
        <v>0.41763280752888554</v>
      </c>
      <c r="K403" s="201">
        <v>0.4950767620810827</v>
      </c>
      <c r="L403" s="201">
        <v>0.69056898903268504</v>
      </c>
      <c r="M403" s="201">
        <v>0.69475941832370736</v>
      </c>
      <c r="N403" s="201">
        <v>0.24887664132035997</v>
      </c>
      <c r="O403" s="201">
        <v>0.22397829192384611</v>
      </c>
      <c r="P403" s="201">
        <v>1.0966281102433038</v>
      </c>
      <c r="Q403" s="201">
        <v>1.0492766543801242</v>
      </c>
      <c r="R403" s="201">
        <v>1.1056195752203446</v>
      </c>
      <c r="S403" s="201">
        <v>1.0546882099105468</v>
      </c>
      <c r="T403" s="202">
        <v>348257.00325282954</v>
      </c>
      <c r="U403" s="202">
        <v>406676.64414936287</v>
      </c>
      <c r="V403" s="202">
        <v>-156771888</v>
      </c>
      <c r="W403" s="202">
        <v>-192038987</v>
      </c>
      <c r="X403" s="202"/>
      <c r="Y403" s="202"/>
      <c r="Z403" s="203">
        <v>40.9274310087918</v>
      </c>
      <c r="AA403" s="203">
        <v>20.244297148500426</v>
      </c>
      <c r="AB403" s="202">
        <v>0</v>
      </c>
      <c r="AC403" s="202">
        <v>0</v>
      </c>
      <c r="AD403" s="202">
        <v>300492.45370287856</v>
      </c>
      <c r="AE403" s="202">
        <v>477602.11772569292</v>
      </c>
      <c r="AF403" s="202">
        <v>70741.760983869535</v>
      </c>
      <c r="AG403" s="202">
        <v>72737.809241600567</v>
      </c>
      <c r="AH403" s="202">
        <v>38494.586355939755</v>
      </c>
      <c r="AI403" s="202">
        <v>45163.654620800284</v>
      </c>
      <c r="AJ403" s="202">
        <v>81233.527092059536</v>
      </c>
      <c r="AK403" s="202">
        <v>272160.82412440964</v>
      </c>
      <c r="AL403" s="229">
        <v>5.4723119164508616E-2</v>
      </c>
      <c r="AM403" s="229">
        <v>7.3229693766412557E-2</v>
      </c>
      <c r="AN403" s="229">
        <v>0.39644615851478332</v>
      </c>
      <c r="AO403" s="229">
        <v>0.3076348237946338</v>
      </c>
      <c r="AP403" s="229">
        <v>0.20303655175528426</v>
      </c>
      <c r="AQ403" s="229">
        <v>0.23706325046117613</v>
      </c>
      <c r="AR403" s="229">
        <v>0</v>
      </c>
      <c r="AS403" s="229">
        <v>0</v>
      </c>
      <c r="AT403" s="229">
        <v>0</v>
      </c>
      <c r="AU403" s="229">
        <v>0</v>
      </c>
      <c r="AV403" s="229">
        <v>0</v>
      </c>
      <c r="AW403" s="229">
        <v>0</v>
      </c>
      <c r="AX403" s="229">
        <v>0</v>
      </c>
      <c r="AY403" s="229">
        <v>0</v>
      </c>
      <c r="AZ403" s="229">
        <v>0</v>
      </c>
      <c r="BA403" s="229">
        <v>0</v>
      </c>
      <c r="BB403" s="236" t="s">
        <v>705</v>
      </c>
      <c r="BC403" s="236" t="s">
        <v>1343</v>
      </c>
      <c r="BD403" s="236" t="s">
        <v>806</v>
      </c>
    </row>
    <row r="404" spans="1:56" ht="18" customHeight="1" x14ac:dyDescent="0.15">
      <c r="A404" s="194" t="s">
        <v>1085</v>
      </c>
      <c r="B404" s="195">
        <v>2204063.7601593039</v>
      </c>
      <c r="C404" s="195">
        <v>2519697.3791823392</v>
      </c>
      <c r="D404" s="226">
        <v>6.1424470893575842</v>
      </c>
      <c r="E404" s="226">
        <v>4.9760219752377912</v>
      </c>
      <c r="F404" s="196">
        <v>0.57110270835235044</v>
      </c>
      <c r="G404" s="196">
        <v>0.54902470585470065</v>
      </c>
      <c r="H404" s="195">
        <v>2076193.7219313125</v>
      </c>
      <c r="I404" s="195">
        <v>2499403.0248789242</v>
      </c>
      <c r="J404" s="196">
        <v>0.7528084675955049</v>
      </c>
      <c r="K404" s="196">
        <v>0.81509450000033423</v>
      </c>
      <c r="L404" s="196">
        <v>0.9115114960298113</v>
      </c>
      <c r="M404" s="196">
        <v>0.87821740485669031</v>
      </c>
      <c r="N404" s="196">
        <v>6.9415547891855833E-2</v>
      </c>
      <c r="O404" s="196">
        <v>7.4392519977114602E-2</v>
      </c>
      <c r="P404" s="196">
        <v>0.98772643260887294</v>
      </c>
      <c r="Q404" s="196">
        <v>0.98712493561010395</v>
      </c>
      <c r="R404" s="196">
        <v>0.9879372840972559</v>
      </c>
      <c r="S404" s="196">
        <v>0.98727619404319411</v>
      </c>
      <c r="T404" s="197">
        <v>195034.30479140548</v>
      </c>
      <c r="U404" s="197">
        <v>306855.28581262141</v>
      </c>
      <c r="V404" s="197">
        <v>265280169</v>
      </c>
      <c r="W404" s="197">
        <v>443584614</v>
      </c>
      <c r="X404" s="197"/>
      <c r="Y404" s="197"/>
      <c r="Z404" s="198">
        <v>3.0839706552770458</v>
      </c>
      <c r="AA404" s="198">
        <v>3.0234662036205004</v>
      </c>
      <c r="AB404" s="197">
        <v>0</v>
      </c>
      <c r="AC404" s="197">
        <v>0</v>
      </c>
      <c r="AD404" s="197">
        <v>314282.38198490546</v>
      </c>
      <c r="AE404" s="197">
        <v>437837.09786857443</v>
      </c>
      <c r="AF404" s="197">
        <v>72731.655013889904</v>
      </c>
      <c r="AG404" s="197">
        <v>74319.448853160255</v>
      </c>
      <c r="AH404" s="197">
        <v>48824.91879932148</v>
      </c>
      <c r="AI404" s="197">
        <v>57455.676229810459</v>
      </c>
      <c r="AJ404" s="197">
        <v>39414.169334021681</v>
      </c>
      <c r="AK404" s="197">
        <v>173149.25166556041</v>
      </c>
      <c r="AL404" s="227">
        <v>6.4880900494215105E-2</v>
      </c>
      <c r="AM404" s="227">
        <v>8.4796639177711811E-2</v>
      </c>
      <c r="AN404" s="227">
        <v>0.16643137224245283</v>
      </c>
      <c r="AO404" s="227">
        <v>0.1392862941951184</v>
      </c>
      <c r="AP404" s="227">
        <v>0.17644007193363953</v>
      </c>
      <c r="AQ404" s="227">
        <v>0.20280707988661006</v>
      </c>
      <c r="AR404" s="227">
        <v>0</v>
      </c>
      <c r="AS404" s="227">
        <v>0</v>
      </c>
      <c r="AT404" s="227">
        <v>0</v>
      </c>
      <c r="AU404" s="227">
        <v>0</v>
      </c>
      <c r="AV404" s="227">
        <v>0</v>
      </c>
      <c r="AW404" s="227">
        <v>0</v>
      </c>
      <c r="AX404" s="227">
        <v>0</v>
      </c>
      <c r="AY404" s="227">
        <v>0</v>
      </c>
      <c r="AZ404" s="227">
        <v>0</v>
      </c>
      <c r="BA404" s="227">
        <v>0</v>
      </c>
      <c r="BB404" s="237" t="s">
        <v>705</v>
      </c>
      <c r="BC404" s="237" t="s">
        <v>1343</v>
      </c>
      <c r="BD404" s="237" t="s">
        <v>805</v>
      </c>
    </row>
    <row r="405" spans="1:56" ht="18" customHeight="1" x14ac:dyDescent="0.15">
      <c r="A405" s="199" t="s">
        <v>1086</v>
      </c>
      <c r="B405" s="200">
        <v>2131485.6441523279</v>
      </c>
      <c r="C405" s="200">
        <v>2963816.7373374659</v>
      </c>
      <c r="D405" s="228">
        <v>5.4881383914186701</v>
      </c>
      <c r="E405" s="228">
        <v>4.6481802397321879</v>
      </c>
      <c r="F405" s="201">
        <v>0.5807579611055681</v>
      </c>
      <c r="G405" s="201">
        <v>0.51378605066917526</v>
      </c>
      <c r="H405" s="200">
        <v>3693747.6334437677</v>
      </c>
      <c r="I405" s="200">
        <v>4570252.3430978591</v>
      </c>
      <c r="J405" s="201">
        <v>0.51790939734319719</v>
      </c>
      <c r="K405" s="201">
        <v>0.56158818244472142</v>
      </c>
      <c r="L405" s="201">
        <v>0.78122730804798568</v>
      </c>
      <c r="M405" s="201">
        <v>0.62541244508326643</v>
      </c>
      <c r="N405" s="201">
        <v>0.18961365904755786</v>
      </c>
      <c r="O405" s="201">
        <v>0.24539125402639328</v>
      </c>
      <c r="P405" s="201">
        <v>1.1827836516816692</v>
      </c>
      <c r="Q405" s="201">
        <v>1.0998456250573205</v>
      </c>
      <c r="R405" s="201">
        <v>1.1952572826575039</v>
      </c>
      <c r="S405" s="201">
        <v>1.1073993347437714</v>
      </c>
      <c r="T405" s="202">
        <v>466310.85222827835</v>
      </c>
      <c r="U405" s="202">
        <v>1110208.8648605323</v>
      </c>
      <c r="V405" s="202">
        <v>-3432013683</v>
      </c>
      <c r="W405" s="202">
        <v>1833102731</v>
      </c>
      <c r="X405" s="202"/>
      <c r="Y405" s="202"/>
      <c r="Z405" s="203">
        <v>26.724332121388155</v>
      </c>
      <c r="AA405" s="203">
        <v>17.117286881976675</v>
      </c>
      <c r="AB405" s="202">
        <v>0</v>
      </c>
      <c r="AC405" s="202">
        <v>0</v>
      </c>
      <c r="AD405" s="202">
        <v>371943.95036158315</v>
      </c>
      <c r="AE405" s="202">
        <v>573354.74379965093</v>
      </c>
      <c r="AF405" s="202">
        <v>68235.390249723918</v>
      </c>
      <c r="AG405" s="202">
        <v>74019.986576894313</v>
      </c>
      <c r="AH405" s="202">
        <v>77007.70556089915</v>
      </c>
      <c r="AI405" s="202">
        <v>102231.6053756546</v>
      </c>
      <c r="AJ405" s="202">
        <v>38668.633386769267</v>
      </c>
      <c r="AK405" s="202">
        <v>263997.48105518153</v>
      </c>
      <c r="AL405" s="229">
        <v>4.4788744826683519E-2</v>
      </c>
      <c r="AM405" s="229">
        <v>7.4865941891492871E-2</v>
      </c>
      <c r="AN405" s="229">
        <v>5.191967019475565E-2</v>
      </c>
      <c r="AO405" s="229">
        <v>5.4691801608767007E-2</v>
      </c>
      <c r="AP405" s="229">
        <v>0.24121332059388462</v>
      </c>
      <c r="AQ405" s="229">
        <v>0.27400733753326517</v>
      </c>
      <c r="AR405" s="229">
        <v>0</v>
      </c>
      <c r="AS405" s="229">
        <v>0</v>
      </c>
      <c r="AT405" s="229">
        <v>0</v>
      </c>
      <c r="AU405" s="229">
        <v>0</v>
      </c>
      <c r="AV405" s="229">
        <v>0</v>
      </c>
      <c r="AW405" s="229">
        <v>0</v>
      </c>
      <c r="AX405" s="229">
        <v>0</v>
      </c>
      <c r="AY405" s="229">
        <v>0</v>
      </c>
      <c r="AZ405" s="229">
        <v>0</v>
      </c>
      <c r="BA405" s="229">
        <v>0</v>
      </c>
      <c r="BB405" s="236" t="s">
        <v>708</v>
      </c>
      <c r="BC405" s="236" t="s">
        <v>1344</v>
      </c>
      <c r="BD405" s="236" t="s">
        <v>790</v>
      </c>
    </row>
    <row r="406" spans="1:56" ht="18" customHeight="1" x14ac:dyDescent="0.15">
      <c r="A406" s="194" t="s">
        <v>1087</v>
      </c>
      <c r="B406" s="195">
        <v>1117824.7506545344</v>
      </c>
      <c r="C406" s="195">
        <v>2195757.2776027359</v>
      </c>
      <c r="D406" s="226">
        <v>3.2465041821185299</v>
      </c>
      <c r="E406" s="226">
        <v>3.1900167415649441</v>
      </c>
      <c r="F406" s="196">
        <v>0.67051459787661338</v>
      </c>
      <c r="G406" s="196">
        <v>0.53506507538428805</v>
      </c>
      <c r="H406" s="195">
        <v>1431063.960249878</v>
      </c>
      <c r="I406" s="195">
        <v>2676102.8387278933</v>
      </c>
      <c r="J406" s="196">
        <v>0.97933608956914864</v>
      </c>
      <c r="K406" s="196">
        <v>0.9394423974708157</v>
      </c>
      <c r="L406" s="196">
        <v>0.69802413653180961</v>
      </c>
      <c r="M406" s="196">
        <v>0.52040264594881236</v>
      </c>
      <c r="N406" s="196">
        <v>0.22990631249496113</v>
      </c>
      <c r="O406" s="196">
        <v>0.30275579615858217</v>
      </c>
      <c r="P406" s="196">
        <v>0.92168809265653584</v>
      </c>
      <c r="Q406" s="196">
        <v>0.9182154169429646</v>
      </c>
      <c r="R406" s="196">
        <v>0.92296952471578364</v>
      </c>
      <c r="S406" s="196">
        <v>0.91848586403492649</v>
      </c>
      <c r="T406" s="197">
        <v>337556.09428501764</v>
      </c>
      <c r="U406" s="197">
        <v>1053079.3804769116</v>
      </c>
      <c r="V406" s="197">
        <v>5877618539</v>
      </c>
      <c r="W406" s="197">
        <v>12040368629</v>
      </c>
      <c r="X406" s="197"/>
      <c r="Y406" s="197"/>
      <c r="Z406" s="198">
        <v>4.3091538744775546</v>
      </c>
      <c r="AA406" s="198">
        <v>6.6936819547698754</v>
      </c>
      <c r="AB406" s="197">
        <v>0</v>
      </c>
      <c r="AC406" s="197">
        <v>0</v>
      </c>
      <c r="AD406" s="197">
        <v>278826.07756551763</v>
      </c>
      <c r="AE406" s="197">
        <v>426562.97794797097</v>
      </c>
      <c r="AF406" s="197">
        <v>62907.010485382067</v>
      </c>
      <c r="AG406" s="197">
        <v>98235.341869016149</v>
      </c>
      <c r="AH406" s="197">
        <v>28860.724999358303</v>
      </c>
      <c r="AI406" s="197">
        <v>65566.019023203888</v>
      </c>
      <c r="AJ406" s="197">
        <v>22147.525087271231</v>
      </c>
      <c r="AK406" s="197">
        <v>208402.97064221365</v>
      </c>
      <c r="AL406" s="227">
        <v>6.5125932324077374E-2</v>
      </c>
      <c r="AM406" s="227">
        <v>0.30012514734584467</v>
      </c>
      <c r="AN406" s="227">
        <v>0</v>
      </c>
      <c r="AO406" s="227">
        <v>0.16648154715701161</v>
      </c>
      <c r="AP406" s="227">
        <v>0.24391625035902359</v>
      </c>
      <c r="AQ406" s="227">
        <v>0.32483734378011764</v>
      </c>
      <c r="AR406" s="227">
        <v>0</v>
      </c>
      <c r="AS406" s="227">
        <v>0</v>
      </c>
      <c r="AT406" s="227">
        <v>0</v>
      </c>
      <c r="AU406" s="227">
        <v>0</v>
      </c>
      <c r="AV406" s="227">
        <v>0</v>
      </c>
      <c r="AW406" s="227">
        <v>0</v>
      </c>
      <c r="AX406" s="227">
        <v>0</v>
      </c>
      <c r="AY406" s="227">
        <v>0</v>
      </c>
      <c r="AZ406" s="227">
        <v>0</v>
      </c>
      <c r="BA406" s="227">
        <v>0</v>
      </c>
      <c r="BB406" s="237" t="s">
        <v>708</v>
      </c>
      <c r="BC406" s="237" t="s">
        <v>1344</v>
      </c>
      <c r="BD406" s="237" t="s">
        <v>774</v>
      </c>
    </row>
    <row r="407" spans="1:56" ht="18" customHeight="1" x14ac:dyDescent="0.15">
      <c r="A407" s="199" t="s">
        <v>1088</v>
      </c>
      <c r="B407" s="200">
        <v>1305301.2024897106</v>
      </c>
      <c r="C407" s="200">
        <v>2096605.2339034048</v>
      </c>
      <c r="D407" s="228">
        <v>3.3528300308847947</v>
      </c>
      <c r="E407" s="228">
        <v>2.9479666655914336</v>
      </c>
      <c r="F407" s="201">
        <v>0.55786384038134007</v>
      </c>
      <c r="G407" s="201">
        <v>0.4800265202610739</v>
      </c>
      <c r="H407" s="200">
        <v>1702382.1583234596</v>
      </c>
      <c r="I407" s="200">
        <v>2605301.6982648415</v>
      </c>
      <c r="J407" s="201">
        <v>1.2467684873429987</v>
      </c>
      <c r="K407" s="201">
        <v>1.4417295342788199</v>
      </c>
      <c r="L407" s="201">
        <v>0.63697011888493449</v>
      </c>
      <c r="M407" s="201">
        <v>0.50650986459782199</v>
      </c>
      <c r="N407" s="201">
        <v>0.38365506048864118</v>
      </c>
      <c r="O407" s="201">
        <v>0.39674176497763436</v>
      </c>
      <c r="P407" s="201">
        <v>1.0052187887036999</v>
      </c>
      <c r="Q407" s="201">
        <v>0.98639302663954975</v>
      </c>
      <c r="R407" s="201">
        <v>1.0058181214653388</v>
      </c>
      <c r="S407" s="201">
        <v>0.98992256828414749</v>
      </c>
      <c r="T407" s="202">
        <v>473863.34035919182</v>
      </c>
      <c r="U407" s="202">
        <v>1034654.0007639063</v>
      </c>
      <c r="V407" s="202">
        <v>-2257992680</v>
      </c>
      <c r="W407" s="202">
        <v>-1688244446</v>
      </c>
      <c r="X407" s="202"/>
      <c r="Y407" s="202"/>
      <c r="Z407" s="203">
        <v>23.529805667288404</v>
      </c>
      <c r="AA407" s="203">
        <v>16.743623759136266</v>
      </c>
      <c r="AB407" s="202">
        <v>0</v>
      </c>
      <c r="AC407" s="202">
        <v>0</v>
      </c>
      <c r="AD407" s="202">
        <v>326692.60995572462</v>
      </c>
      <c r="AE407" s="202">
        <v>528084.95191288355</v>
      </c>
      <c r="AF407" s="202">
        <v>63643.34177787479</v>
      </c>
      <c r="AG407" s="202">
        <v>96202.690251621359</v>
      </c>
      <c r="AH407" s="202">
        <v>38257.851467011729</v>
      </c>
      <c r="AI407" s="202">
        <v>59337.401424918928</v>
      </c>
      <c r="AJ407" s="202">
        <v>29457.143980730852</v>
      </c>
      <c r="AK407" s="202">
        <v>262994.32452762534</v>
      </c>
      <c r="AL407" s="229">
        <v>2.9023170686865635E-2</v>
      </c>
      <c r="AM407" s="229">
        <v>0.131630847134803</v>
      </c>
      <c r="AN407" s="229">
        <v>0.18100099561203112</v>
      </c>
      <c r="AO407" s="229">
        <v>0.10479097818889978</v>
      </c>
      <c r="AP407" s="229">
        <v>0.2408037919974107</v>
      </c>
      <c r="AQ407" s="229">
        <v>0.28265102343803994</v>
      </c>
      <c r="AR407" s="229">
        <v>0</v>
      </c>
      <c r="AS407" s="229">
        <v>0</v>
      </c>
      <c r="AT407" s="229">
        <v>0</v>
      </c>
      <c r="AU407" s="229">
        <v>0</v>
      </c>
      <c r="AV407" s="229">
        <v>0</v>
      </c>
      <c r="AW407" s="229">
        <v>0</v>
      </c>
      <c r="AX407" s="229">
        <v>0</v>
      </c>
      <c r="AY407" s="229">
        <v>0</v>
      </c>
      <c r="AZ407" s="229">
        <v>0</v>
      </c>
      <c r="BA407" s="229">
        <v>0</v>
      </c>
      <c r="BB407" s="236" t="s">
        <v>707</v>
      </c>
      <c r="BC407" s="236" t="s">
        <v>1344</v>
      </c>
      <c r="BD407" s="236" t="s">
        <v>786</v>
      </c>
    </row>
    <row r="408" spans="1:56" ht="18" customHeight="1" x14ac:dyDescent="0.15">
      <c r="A408" s="194" t="s">
        <v>1089</v>
      </c>
      <c r="B408" s="195">
        <v>1703168.5021977175</v>
      </c>
      <c r="C408" s="195">
        <v>2072231.2083397596</v>
      </c>
      <c r="D408" s="226">
        <v>3.3230802893212714</v>
      </c>
      <c r="E408" s="226">
        <v>2.5210974739107037</v>
      </c>
      <c r="F408" s="196">
        <v>0.60060594615989416</v>
      </c>
      <c r="G408" s="196">
        <v>0.5821909662344209</v>
      </c>
      <c r="H408" s="195">
        <v>2947932.0054750158</v>
      </c>
      <c r="I408" s="195">
        <v>3496484.7008405305</v>
      </c>
      <c r="J408" s="196">
        <v>0.5698291295789828</v>
      </c>
      <c r="K408" s="196">
        <v>0.58593204260319454</v>
      </c>
      <c r="L408" s="196">
        <v>0.56126000816093391</v>
      </c>
      <c r="M408" s="196">
        <v>0.58341381212235632</v>
      </c>
      <c r="N408" s="196">
        <v>0.43643264052241287</v>
      </c>
      <c r="O408" s="196">
        <v>0.40141402292426415</v>
      </c>
      <c r="P408" s="196">
        <v>0.9338873534366372</v>
      </c>
      <c r="Q408" s="196">
        <v>0.95980875314176561</v>
      </c>
      <c r="R408" s="196">
        <v>0.93119306221048403</v>
      </c>
      <c r="S408" s="196">
        <v>0.95565917733160588</v>
      </c>
      <c r="T408" s="197">
        <v>747248.13475478103</v>
      </c>
      <c r="U408" s="197">
        <v>863262.89948334359</v>
      </c>
      <c r="V408" s="197">
        <v>2002592228</v>
      </c>
      <c r="W408" s="197">
        <v>2830325776</v>
      </c>
      <c r="X408" s="197"/>
      <c r="Y408" s="197"/>
      <c r="Z408" s="198">
        <v>8.3156215761037036</v>
      </c>
      <c r="AA408" s="198">
        <v>7.6910563285659421</v>
      </c>
      <c r="AB408" s="197">
        <v>0</v>
      </c>
      <c r="AC408" s="197">
        <v>0</v>
      </c>
      <c r="AD408" s="197">
        <v>393463.01280074031</v>
      </c>
      <c r="AE408" s="197">
        <v>643682.4386759717</v>
      </c>
      <c r="AF408" s="197">
        <v>76380.896803670577</v>
      </c>
      <c r="AG408" s="197">
        <v>93641.258347470706</v>
      </c>
      <c r="AH408" s="197">
        <v>62100.716571560763</v>
      </c>
      <c r="AI408" s="197">
        <v>75515.759735502783</v>
      </c>
      <c r="AJ408" s="197">
        <v>80101.809241980256</v>
      </c>
      <c r="AK408" s="197">
        <v>361836.22339605185</v>
      </c>
      <c r="AL408" s="227">
        <v>4.3449568901234706E-2</v>
      </c>
      <c r="AM408" s="227">
        <v>8.6810171669670366E-2</v>
      </c>
      <c r="AN408" s="227">
        <v>0.16382390809619349</v>
      </c>
      <c r="AO408" s="227">
        <v>0.15619131993171212</v>
      </c>
      <c r="AP408" s="227">
        <v>0.18131295055049995</v>
      </c>
      <c r="AQ408" s="227">
        <v>0.25216539021178508</v>
      </c>
      <c r="AR408" s="227">
        <v>0</v>
      </c>
      <c r="AS408" s="227">
        <v>0</v>
      </c>
      <c r="AT408" s="227">
        <v>0</v>
      </c>
      <c r="AU408" s="227">
        <v>0</v>
      </c>
      <c r="AV408" s="227">
        <v>0</v>
      </c>
      <c r="AW408" s="227">
        <v>0</v>
      </c>
      <c r="AX408" s="227">
        <v>0</v>
      </c>
      <c r="AY408" s="227">
        <v>0</v>
      </c>
      <c r="AZ408" s="227">
        <v>0</v>
      </c>
      <c r="BA408" s="227">
        <v>0</v>
      </c>
      <c r="BB408" s="237" t="s">
        <v>706</v>
      </c>
      <c r="BC408" s="237" t="s">
        <v>1344</v>
      </c>
      <c r="BD408" s="237" t="s">
        <v>780</v>
      </c>
    </row>
    <row r="409" spans="1:56" ht="18" customHeight="1" x14ac:dyDescent="0.15">
      <c r="A409" s="199" t="s">
        <v>1090</v>
      </c>
      <c r="B409" s="200">
        <v>2555565.9162913496</v>
      </c>
      <c r="C409" s="200">
        <v>3407968.5084640472</v>
      </c>
      <c r="D409" s="228">
        <v>3.9499290719814155</v>
      </c>
      <c r="E409" s="228">
        <v>3.8383076140323027</v>
      </c>
      <c r="F409" s="201">
        <v>0.56559616236052612</v>
      </c>
      <c r="G409" s="201">
        <v>0.58591693111954368</v>
      </c>
      <c r="H409" s="200">
        <v>2881795.6999534089</v>
      </c>
      <c r="I409" s="200">
        <v>4550404.5618884927</v>
      </c>
      <c r="J409" s="201">
        <v>4.3597361352342574</v>
      </c>
      <c r="K409" s="201">
        <v>2.5636416779320488</v>
      </c>
      <c r="L409" s="201">
        <v>0.81784381162554165</v>
      </c>
      <c r="M409" s="201">
        <v>0.81056894620787112</v>
      </c>
      <c r="N409" s="201">
        <v>0.2459219958553478</v>
      </c>
      <c r="O409" s="201">
        <v>0.24665821471121641</v>
      </c>
      <c r="P409" s="201">
        <v>1.0562093601760161</v>
      </c>
      <c r="Q409" s="201">
        <v>1.0590987242311218</v>
      </c>
      <c r="R409" s="201">
        <v>1.0711961223480133</v>
      </c>
      <c r="S409" s="201">
        <v>1.0690007768839358</v>
      </c>
      <c r="T409" s="202">
        <v>465512.14645131235</v>
      </c>
      <c r="U409" s="202">
        <v>645575.06584873435</v>
      </c>
      <c r="V409" s="202">
        <v>-1167055211</v>
      </c>
      <c r="W409" s="202">
        <v>-953972803</v>
      </c>
      <c r="X409" s="202"/>
      <c r="Y409" s="202"/>
      <c r="Z409" s="203">
        <v>48.892032935385913</v>
      </c>
      <c r="AA409" s="203">
        <v>17.056281214188147</v>
      </c>
      <c r="AB409" s="202">
        <v>0</v>
      </c>
      <c r="AC409" s="202">
        <v>0</v>
      </c>
      <c r="AD409" s="202">
        <v>418518.11523528502</v>
      </c>
      <c r="AE409" s="202">
        <v>635160.20173940063</v>
      </c>
      <c r="AF409" s="202">
        <v>82689.632241031228</v>
      </c>
      <c r="AG409" s="202">
        <v>84981.776984003736</v>
      </c>
      <c r="AH409" s="202">
        <v>57122.683335921734</v>
      </c>
      <c r="AI409" s="202">
        <v>99322.47429725113</v>
      </c>
      <c r="AJ409" s="202">
        <v>60577.119894393538</v>
      </c>
      <c r="AK409" s="202">
        <v>284565.65444944869</v>
      </c>
      <c r="AL409" s="229">
        <v>4.6008720428808554E-2</v>
      </c>
      <c r="AM409" s="229">
        <v>8.0302721406137048E-2</v>
      </c>
      <c r="AN409" s="229">
        <v>0.1009723561087712</v>
      </c>
      <c r="AO409" s="229">
        <v>0.10649967407660239</v>
      </c>
      <c r="AP409" s="229">
        <v>0.18218125710894864</v>
      </c>
      <c r="AQ409" s="229">
        <v>0.21785855468507417</v>
      </c>
      <c r="AR409" s="229">
        <v>0</v>
      </c>
      <c r="AS409" s="229">
        <v>0</v>
      </c>
      <c r="AT409" s="229">
        <v>0</v>
      </c>
      <c r="AU409" s="229">
        <v>0</v>
      </c>
      <c r="AV409" s="229">
        <v>0</v>
      </c>
      <c r="AW409" s="229">
        <v>0</v>
      </c>
      <c r="AX409" s="229">
        <v>0</v>
      </c>
      <c r="AY409" s="229">
        <v>0</v>
      </c>
      <c r="AZ409" s="229">
        <v>0</v>
      </c>
      <c r="BA409" s="229">
        <v>0</v>
      </c>
      <c r="BB409" s="236" t="s">
        <v>704</v>
      </c>
      <c r="BC409" s="236" t="s">
        <v>1344</v>
      </c>
      <c r="BD409" s="236" t="s">
        <v>796</v>
      </c>
    </row>
    <row r="410" spans="1:56" ht="18" customHeight="1" x14ac:dyDescent="0.15">
      <c r="A410" s="194" t="s">
        <v>1091</v>
      </c>
      <c r="B410" s="195">
        <v>1594030.5149446584</v>
      </c>
      <c r="C410" s="195">
        <v>2023989.2427227069</v>
      </c>
      <c r="D410" s="226">
        <v>3.7459896266272277</v>
      </c>
      <c r="E410" s="226">
        <v>2.648761617936362</v>
      </c>
      <c r="F410" s="196">
        <v>0.54077648263551537</v>
      </c>
      <c r="G410" s="196">
        <v>0.50601125470597841</v>
      </c>
      <c r="H410" s="195">
        <v>1504360.1990711396</v>
      </c>
      <c r="I410" s="195">
        <v>2029644.8562216586</v>
      </c>
      <c r="J410" s="196">
        <v>1.6493699114060576</v>
      </c>
      <c r="K410" s="196">
        <v>1.2807631352146036</v>
      </c>
      <c r="L410" s="196">
        <v>0.74990867276175832</v>
      </c>
      <c r="M410" s="196">
        <v>0.64426652511817906</v>
      </c>
      <c r="N410" s="196">
        <v>0.25076498757799137</v>
      </c>
      <c r="O410" s="196">
        <v>0.32641982444682155</v>
      </c>
      <c r="P410" s="196">
        <v>0.92233834653661095</v>
      </c>
      <c r="Q410" s="196">
        <v>0.93710486034518137</v>
      </c>
      <c r="R410" s="196">
        <v>0.95405378541611219</v>
      </c>
      <c r="S410" s="196">
        <v>0.95540078448077426</v>
      </c>
      <c r="T410" s="197">
        <v>398653.20714076748</v>
      </c>
      <c r="U410" s="197">
        <v>720000.72643717402</v>
      </c>
      <c r="V410" s="197">
        <v>245855125</v>
      </c>
      <c r="W410" s="197">
        <v>1880561502</v>
      </c>
      <c r="X410" s="197"/>
      <c r="Y410" s="197"/>
      <c r="Z410" s="198">
        <v>9.3095195491713429</v>
      </c>
      <c r="AA410" s="198">
        <v>9.4994977381980341</v>
      </c>
      <c r="AB410" s="197">
        <v>0</v>
      </c>
      <c r="AC410" s="197">
        <v>0</v>
      </c>
      <c r="AD410" s="197">
        <v>317334.00586327957</v>
      </c>
      <c r="AE410" s="197">
        <v>480200.7148325126</v>
      </c>
      <c r="AF410" s="197">
        <v>56706.772368228587</v>
      </c>
      <c r="AG410" s="197">
        <v>134973.67081525185</v>
      </c>
      <c r="AH410" s="197">
        <v>30703.49970744551</v>
      </c>
      <c r="AI410" s="197">
        <v>47374.258008679113</v>
      </c>
      <c r="AJ410" s="197">
        <v>55782.569103808084</v>
      </c>
      <c r="AK410" s="197">
        <v>233012.21193134724</v>
      </c>
      <c r="AL410" s="227">
        <v>5.0424983838262182E-2</v>
      </c>
      <c r="AM410" s="227">
        <v>0.27294116321182815</v>
      </c>
      <c r="AN410" s="227">
        <v>0.40140474609415516</v>
      </c>
      <c r="AO410" s="227">
        <v>0.3592678737834667</v>
      </c>
      <c r="AP410" s="227">
        <v>0.28766492869652271</v>
      </c>
      <c r="AQ410" s="227">
        <v>0.290572204574015</v>
      </c>
      <c r="AR410" s="227">
        <v>0</v>
      </c>
      <c r="AS410" s="227">
        <v>0</v>
      </c>
      <c r="AT410" s="227">
        <v>0</v>
      </c>
      <c r="AU410" s="227">
        <v>0</v>
      </c>
      <c r="AV410" s="227">
        <v>0</v>
      </c>
      <c r="AW410" s="227">
        <v>0</v>
      </c>
      <c r="AX410" s="227">
        <v>0</v>
      </c>
      <c r="AY410" s="227">
        <v>0</v>
      </c>
      <c r="AZ410" s="227">
        <v>0</v>
      </c>
      <c r="BA410" s="227">
        <v>0</v>
      </c>
      <c r="BB410" s="237" t="s">
        <v>706</v>
      </c>
      <c r="BC410" s="237" t="s">
        <v>1344</v>
      </c>
      <c r="BD410" s="237" t="s">
        <v>781</v>
      </c>
    </row>
    <row r="411" spans="1:56" ht="18" customHeight="1" x14ac:dyDescent="0.15">
      <c r="A411" s="199" t="s">
        <v>1092</v>
      </c>
      <c r="B411" s="200">
        <v>1585928.1443735696</v>
      </c>
      <c r="C411" s="200">
        <v>2178216.9020304815</v>
      </c>
      <c r="D411" s="228">
        <v>4.6565458991578863</v>
      </c>
      <c r="E411" s="228">
        <v>3.863755210608359</v>
      </c>
      <c r="F411" s="201">
        <v>0.5630621961825848</v>
      </c>
      <c r="G411" s="201">
        <v>0.43487485058289399</v>
      </c>
      <c r="H411" s="200">
        <v>929063.50322588498</v>
      </c>
      <c r="I411" s="200">
        <v>1594344.7463358818</v>
      </c>
      <c r="J411" s="201">
        <v>2.0491155162022752</v>
      </c>
      <c r="K411" s="201">
        <v>1.3064249930801204</v>
      </c>
      <c r="L411" s="201">
        <v>0.77703956168134447</v>
      </c>
      <c r="M411" s="201">
        <v>0.62536966858870524</v>
      </c>
      <c r="N411" s="201">
        <v>0.22102164738102362</v>
      </c>
      <c r="O411" s="201">
        <v>0.29462620663913408</v>
      </c>
      <c r="P411" s="201">
        <v>0.96655382188376426</v>
      </c>
      <c r="Q411" s="201">
        <v>0.96662736697837981</v>
      </c>
      <c r="R411" s="201">
        <v>1.1300156619704194</v>
      </c>
      <c r="S411" s="201">
        <v>0.9637502615208221</v>
      </c>
      <c r="T411" s="202">
        <v>353599.23421142332</v>
      </c>
      <c r="U411" s="202">
        <v>816026.11989336321</v>
      </c>
      <c r="V411" s="202">
        <v>-931260704</v>
      </c>
      <c r="W411" s="202">
        <v>517993981</v>
      </c>
      <c r="X411" s="202"/>
      <c r="Y411" s="202"/>
      <c r="Z411" s="203">
        <v>18.573082198331413</v>
      </c>
      <c r="AA411" s="203">
        <v>15.329652254882596</v>
      </c>
      <c r="AB411" s="202">
        <v>0</v>
      </c>
      <c r="AC411" s="202">
        <v>0</v>
      </c>
      <c r="AD411" s="202">
        <v>276773.89640648587</v>
      </c>
      <c r="AE411" s="202">
        <v>415686.44374786969</v>
      </c>
      <c r="AF411" s="202">
        <v>54541.187393484928</v>
      </c>
      <c r="AG411" s="202">
        <v>82858.653917319971</v>
      </c>
      <c r="AH411" s="202">
        <v>21641.941775819254</v>
      </c>
      <c r="AI411" s="202">
        <v>43525.971332229637</v>
      </c>
      <c r="AJ411" s="202">
        <v>43799.645846520914</v>
      </c>
      <c r="AK411" s="202">
        <v>195874.1709962507</v>
      </c>
      <c r="AL411" s="229">
        <v>4.5666926567867541E-2</v>
      </c>
      <c r="AM411" s="229">
        <v>0.1690789824410342</v>
      </c>
      <c r="AN411" s="229">
        <v>0.3205609783412528</v>
      </c>
      <c r="AO411" s="229">
        <v>0.3053287247468674</v>
      </c>
      <c r="AP411" s="229">
        <v>0.28066186625792661</v>
      </c>
      <c r="AQ411" s="229">
        <v>0.26542287092594663</v>
      </c>
      <c r="AR411" s="229">
        <v>0</v>
      </c>
      <c r="AS411" s="229">
        <v>0</v>
      </c>
      <c r="AT411" s="229">
        <v>0</v>
      </c>
      <c r="AU411" s="229">
        <v>0</v>
      </c>
      <c r="AV411" s="229">
        <v>0</v>
      </c>
      <c r="AW411" s="229">
        <v>0</v>
      </c>
      <c r="AX411" s="229">
        <v>0</v>
      </c>
      <c r="AY411" s="229">
        <v>0</v>
      </c>
      <c r="AZ411" s="229">
        <v>0</v>
      </c>
      <c r="BA411" s="229">
        <v>0</v>
      </c>
      <c r="BB411" s="236" t="s">
        <v>706</v>
      </c>
      <c r="BC411" s="236" t="s">
        <v>1344</v>
      </c>
      <c r="BD411" s="236" t="s">
        <v>781</v>
      </c>
    </row>
    <row r="412" spans="1:56" ht="18" customHeight="1" x14ac:dyDescent="0.15">
      <c r="A412" s="194" t="s">
        <v>1093</v>
      </c>
      <c r="B412" s="195">
        <v>1455170.0299447693</v>
      </c>
      <c r="C412" s="195">
        <v>2025593.6988382482</v>
      </c>
      <c r="D412" s="226">
        <v>4.0566624390026442</v>
      </c>
      <c r="E412" s="226">
        <v>3.7737180584432868</v>
      </c>
      <c r="F412" s="196">
        <v>0.58761701977883452</v>
      </c>
      <c r="G412" s="196">
        <v>0.48784684833468184</v>
      </c>
      <c r="H412" s="195">
        <v>776856.158206244</v>
      </c>
      <c r="I412" s="195">
        <v>1448557.9765598676</v>
      </c>
      <c r="J412" s="196">
        <v>0.99360279275880636</v>
      </c>
      <c r="K412" s="196">
        <v>0.89937232191320327</v>
      </c>
      <c r="L412" s="196">
        <v>0.49920804523628998</v>
      </c>
      <c r="M412" s="196">
        <v>0.41515524594814407</v>
      </c>
      <c r="N412" s="196">
        <v>0.50808751050041778</v>
      </c>
      <c r="O412" s="196">
        <v>0.52172506181843092</v>
      </c>
      <c r="P412" s="196">
        <v>0.95086364796434664</v>
      </c>
      <c r="Q412" s="196">
        <v>0.95244668832174773</v>
      </c>
      <c r="R412" s="196">
        <v>0.94684717095433124</v>
      </c>
      <c r="S412" s="196">
        <v>0.94071584289999888</v>
      </c>
      <c r="T412" s="197">
        <v>728737.44380960753</v>
      </c>
      <c r="U412" s="197">
        <v>1184657.8486060447</v>
      </c>
      <c r="V412" s="197">
        <v>1529414152</v>
      </c>
      <c r="W412" s="197">
        <v>2516328591</v>
      </c>
      <c r="X412" s="197"/>
      <c r="Y412" s="197"/>
      <c r="Z412" s="198">
        <v>24.072908005531854</v>
      </c>
      <c r="AA412" s="198">
        <v>22.307398695215696</v>
      </c>
      <c r="AB412" s="197">
        <v>0</v>
      </c>
      <c r="AC412" s="197">
        <v>0</v>
      </c>
      <c r="AD412" s="197">
        <v>275179.94040346332</v>
      </c>
      <c r="AE412" s="197">
        <v>398720.02065661678</v>
      </c>
      <c r="AF412" s="197">
        <v>53879.462327312154</v>
      </c>
      <c r="AG412" s="197">
        <v>56656.638978010225</v>
      </c>
      <c r="AH412" s="197">
        <v>18425.37578927321</v>
      </c>
      <c r="AI412" s="197">
        <v>34394.091650917828</v>
      </c>
      <c r="AJ412" s="197">
        <v>39175.196648061064</v>
      </c>
      <c r="AK412" s="197">
        <v>174672.4592361447</v>
      </c>
      <c r="AL412" s="227">
        <v>6.8632241160775639E-2</v>
      </c>
      <c r="AM412" s="227">
        <v>0.12324010758081858</v>
      </c>
      <c r="AN412" s="227">
        <v>0.25722005401899206</v>
      </c>
      <c r="AO412" s="227">
        <v>0.24076026356538838</v>
      </c>
      <c r="AP412" s="227">
        <v>0.24552269860079903</v>
      </c>
      <c r="AQ412" s="227">
        <v>0.25491386435426411</v>
      </c>
      <c r="AR412" s="227">
        <v>0</v>
      </c>
      <c r="AS412" s="227">
        <v>0</v>
      </c>
      <c r="AT412" s="227">
        <v>0</v>
      </c>
      <c r="AU412" s="227">
        <v>0</v>
      </c>
      <c r="AV412" s="227">
        <v>0</v>
      </c>
      <c r="AW412" s="227">
        <v>0</v>
      </c>
      <c r="AX412" s="227">
        <v>0</v>
      </c>
      <c r="AY412" s="227">
        <v>0</v>
      </c>
      <c r="AZ412" s="227">
        <v>0</v>
      </c>
      <c r="BA412" s="227">
        <v>0</v>
      </c>
      <c r="BB412" s="237" t="s">
        <v>706</v>
      </c>
      <c r="BC412" s="237" t="s">
        <v>1344</v>
      </c>
      <c r="BD412" s="237" t="s">
        <v>781</v>
      </c>
    </row>
    <row r="413" spans="1:56" ht="18" customHeight="1" x14ac:dyDescent="0.15">
      <c r="A413" s="199" t="s">
        <v>1094</v>
      </c>
      <c r="B413" s="200">
        <v>1044422.4383421767</v>
      </c>
      <c r="C413" s="200">
        <v>1802498.2045657604</v>
      </c>
      <c r="D413" s="228">
        <v>2.7830875054571358</v>
      </c>
      <c r="E413" s="228">
        <v>3.0584025223181479</v>
      </c>
      <c r="F413" s="201">
        <v>0.58351735790589332</v>
      </c>
      <c r="G413" s="201">
        <v>0.44086026443851711</v>
      </c>
      <c r="H413" s="200">
        <v>1415369.5348905057</v>
      </c>
      <c r="I413" s="200">
        <v>2198609.9725215617</v>
      </c>
      <c r="J413" s="201">
        <v>1.3929033679481488</v>
      </c>
      <c r="K413" s="201">
        <v>1.0494886022619372</v>
      </c>
      <c r="L413" s="201">
        <v>0.48935966518636886</v>
      </c>
      <c r="M413" s="201">
        <v>0.35254702577166735</v>
      </c>
      <c r="N413" s="201">
        <v>0.5224681526740107</v>
      </c>
      <c r="O413" s="201">
        <v>0.50525335893888157</v>
      </c>
      <c r="P413" s="201">
        <v>1.0071439453605866</v>
      </c>
      <c r="Q413" s="201">
        <v>0.99601557199047763</v>
      </c>
      <c r="R413" s="201">
        <v>1.01718901621349</v>
      </c>
      <c r="S413" s="201">
        <v>1.0021257634869201</v>
      </c>
      <c r="T413" s="202">
        <v>533324.22360191832</v>
      </c>
      <c r="U413" s="202">
        <v>1167032.823587331</v>
      </c>
      <c r="V413" s="202">
        <v>-340668281</v>
      </c>
      <c r="W413" s="202">
        <v>707075652</v>
      </c>
      <c r="X413" s="202"/>
      <c r="Y413" s="202"/>
      <c r="Z413" s="203">
        <v>37.425664684962264</v>
      </c>
      <c r="AA413" s="203">
        <v>24.844636843572307</v>
      </c>
      <c r="AB413" s="202">
        <v>0</v>
      </c>
      <c r="AC413" s="202">
        <v>0</v>
      </c>
      <c r="AD413" s="202">
        <v>303909.88953923015</v>
      </c>
      <c r="AE413" s="202">
        <v>447636.41084550455</v>
      </c>
      <c r="AF413" s="202">
        <v>61707.214977298834</v>
      </c>
      <c r="AG413" s="202">
        <v>69003.3446018635</v>
      </c>
      <c r="AH413" s="202">
        <v>34635.799354521085</v>
      </c>
      <c r="AI413" s="202">
        <v>58663.731524533672</v>
      </c>
      <c r="AJ413" s="202">
        <v>68054.669182940401</v>
      </c>
      <c r="AK413" s="202">
        <v>221229.90928650877</v>
      </c>
      <c r="AL413" s="229">
        <v>3.5467663104960662E-2</v>
      </c>
      <c r="AM413" s="229">
        <v>0.13201639385219549</v>
      </c>
      <c r="AN413" s="229">
        <v>0.35313124079854213</v>
      </c>
      <c r="AO413" s="229">
        <v>0.31062577246559414</v>
      </c>
      <c r="AP413" s="229">
        <v>0.25000519037158064</v>
      </c>
      <c r="AQ413" s="229">
        <v>0.26151967972341811</v>
      </c>
      <c r="AR413" s="229">
        <v>0</v>
      </c>
      <c r="AS413" s="229">
        <v>0</v>
      </c>
      <c r="AT413" s="229">
        <v>0</v>
      </c>
      <c r="AU413" s="229">
        <v>0</v>
      </c>
      <c r="AV413" s="229">
        <v>0</v>
      </c>
      <c r="AW413" s="229">
        <v>0</v>
      </c>
      <c r="AX413" s="229">
        <v>0</v>
      </c>
      <c r="AY413" s="229">
        <v>0</v>
      </c>
      <c r="AZ413" s="229">
        <v>0</v>
      </c>
      <c r="BA413" s="229">
        <v>0</v>
      </c>
      <c r="BB413" s="236" t="s">
        <v>706</v>
      </c>
      <c r="BC413" s="236" t="s">
        <v>1344</v>
      </c>
      <c r="BD413" s="236" t="s">
        <v>781</v>
      </c>
    </row>
    <row r="414" spans="1:56" ht="18" customHeight="1" x14ac:dyDescent="0.15">
      <c r="A414" s="194" t="s">
        <v>1095</v>
      </c>
      <c r="B414" s="195">
        <v>2477218.7522636577</v>
      </c>
      <c r="C414" s="195">
        <v>2766381.2376891449</v>
      </c>
      <c r="D414" s="226">
        <v>4.204995991512682</v>
      </c>
      <c r="E414" s="226">
        <v>2.8847518104697292</v>
      </c>
      <c r="F414" s="196">
        <v>0.61951188159489179</v>
      </c>
      <c r="G414" s="196">
        <v>0.58933371142816371</v>
      </c>
      <c r="H414" s="195">
        <v>3047423.7880365425</v>
      </c>
      <c r="I414" s="195">
        <v>3612260.1632061903</v>
      </c>
      <c r="J414" s="196">
        <v>0.82982924475745912</v>
      </c>
      <c r="K414" s="196">
        <v>0.82175047914611687</v>
      </c>
      <c r="L414" s="196">
        <v>0.65359827129508619</v>
      </c>
      <c r="M414" s="196">
        <v>0.43746339551329722</v>
      </c>
      <c r="N414" s="196">
        <v>0.28803757280829873</v>
      </c>
      <c r="O414" s="196">
        <v>0.48869366810916137</v>
      </c>
      <c r="P414" s="196">
        <v>0.98378603346928295</v>
      </c>
      <c r="Q414" s="196">
        <v>0.95428159785018796</v>
      </c>
      <c r="R414" s="196">
        <v>0.99345583048284059</v>
      </c>
      <c r="S414" s="196">
        <v>0.96274815832551841</v>
      </c>
      <c r="T414" s="197">
        <v>858112.85816436086</v>
      </c>
      <c r="U414" s="197">
        <v>1556190.7081653734</v>
      </c>
      <c r="V414" s="197">
        <v>-300023948</v>
      </c>
      <c r="W414" s="197">
        <v>1532499532</v>
      </c>
      <c r="X414" s="197"/>
      <c r="Y414" s="197"/>
      <c r="Z414" s="198">
        <v>8.7726257915521497</v>
      </c>
      <c r="AA414" s="198">
        <v>10.729550747580786</v>
      </c>
      <c r="AB414" s="197">
        <v>0</v>
      </c>
      <c r="AC414" s="197">
        <v>0</v>
      </c>
      <c r="AD414" s="197">
        <v>484281.78848218446</v>
      </c>
      <c r="AE414" s="197">
        <v>683797.12168047484</v>
      </c>
      <c r="AF414" s="197">
        <v>108097.01944618876</v>
      </c>
      <c r="AG414" s="197">
        <v>181580.24113274051</v>
      </c>
      <c r="AH414" s="197">
        <v>65771.910770352668</v>
      </c>
      <c r="AI414" s="197">
        <v>87249.374136568978</v>
      </c>
      <c r="AJ414" s="197">
        <v>73341.545100978386</v>
      </c>
      <c r="AK414" s="197">
        <v>306601.01006745396</v>
      </c>
      <c r="AL414" s="227">
        <v>3.6116405300218493E-2</v>
      </c>
      <c r="AM414" s="227">
        <v>0.18316080238004853</v>
      </c>
      <c r="AN414" s="227">
        <v>0.30883289277404535</v>
      </c>
      <c r="AO414" s="227">
        <v>0.27644367975055073</v>
      </c>
      <c r="AP414" s="227">
        <v>0.21559497094148194</v>
      </c>
      <c r="AQ414" s="227">
        <v>0.25080985407699735</v>
      </c>
      <c r="AR414" s="227">
        <v>0</v>
      </c>
      <c r="AS414" s="227">
        <v>0</v>
      </c>
      <c r="AT414" s="227">
        <v>0</v>
      </c>
      <c r="AU414" s="227">
        <v>0</v>
      </c>
      <c r="AV414" s="227">
        <v>0</v>
      </c>
      <c r="AW414" s="227">
        <v>0</v>
      </c>
      <c r="AX414" s="227">
        <v>0</v>
      </c>
      <c r="AY414" s="227">
        <v>0</v>
      </c>
      <c r="AZ414" s="227">
        <v>0</v>
      </c>
      <c r="BA414" s="227">
        <v>0</v>
      </c>
      <c r="BB414" s="237" t="s">
        <v>705</v>
      </c>
      <c r="BC414" s="237" t="s">
        <v>1344</v>
      </c>
      <c r="BD414" s="237" t="s">
        <v>781</v>
      </c>
    </row>
    <row r="415" spans="1:56" ht="18" customHeight="1" x14ac:dyDescent="0.15">
      <c r="A415" s="199" t="s">
        <v>1096</v>
      </c>
      <c r="B415" s="200">
        <v>1417609.0610417456</v>
      </c>
      <c r="C415" s="200">
        <v>1750462.7412788498</v>
      </c>
      <c r="D415" s="228">
        <v>3.0543572727346815</v>
      </c>
      <c r="E415" s="228">
        <v>2.6117381052564279</v>
      </c>
      <c r="F415" s="201">
        <v>0.58101335432786605</v>
      </c>
      <c r="G415" s="201">
        <v>0.53817678776306632</v>
      </c>
      <c r="H415" s="200">
        <v>1519162.7791398664</v>
      </c>
      <c r="I415" s="200">
        <v>1865997.7977803003</v>
      </c>
      <c r="J415" s="201">
        <v>1.0321740618383686</v>
      </c>
      <c r="K415" s="201">
        <v>0.83535214303326377</v>
      </c>
      <c r="L415" s="201">
        <v>0.55272708551324556</v>
      </c>
      <c r="M415" s="201">
        <v>0.50779137295379384</v>
      </c>
      <c r="N415" s="201">
        <v>0.54449586460981647</v>
      </c>
      <c r="O415" s="201">
        <v>0.51729352884609014</v>
      </c>
      <c r="P415" s="201">
        <v>0.97686378846972943</v>
      </c>
      <c r="Q415" s="201">
        <v>0.97115727549154307</v>
      </c>
      <c r="R415" s="201">
        <v>1.0221278142781944</v>
      </c>
      <c r="S415" s="201">
        <v>0.99927667444760837</v>
      </c>
      <c r="T415" s="202">
        <v>634058.13633497292</v>
      </c>
      <c r="U415" s="202">
        <v>861592.86258040101</v>
      </c>
      <c r="V415" s="202">
        <v>409121744</v>
      </c>
      <c r="W415" s="202">
        <v>873427048</v>
      </c>
      <c r="X415" s="202"/>
      <c r="Y415" s="202"/>
      <c r="Z415" s="203">
        <v>19.048168391903857</v>
      </c>
      <c r="AA415" s="203">
        <v>17.168084707461034</v>
      </c>
      <c r="AB415" s="202">
        <v>0</v>
      </c>
      <c r="AC415" s="202">
        <v>0</v>
      </c>
      <c r="AD415" s="202">
        <v>393959.49635515199</v>
      </c>
      <c r="AE415" s="202">
        <v>579032.10384663893</v>
      </c>
      <c r="AF415" s="202">
        <v>82688.201362088541</v>
      </c>
      <c r="AG415" s="202">
        <v>85232.831630722663</v>
      </c>
      <c r="AH415" s="202">
        <v>33543.935225122965</v>
      </c>
      <c r="AI415" s="202">
        <v>43374.484247698325</v>
      </c>
      <c r="AJ415" s="202">
        <v>67041.353134064833</v>
      </c>
      <c r="AK415" s="202">
        <v>264906.61997729854</v>
      </c>
      <c r="AL415" s="229">
        <v>3.8965813181669209E-2</v>
      </c>
      <c r="AM415" s="229">
        <v>5.1256977749869204E-2</v>
      </c>
      <c r="AN415" s="229">
        <v>0.17454591452836812</v>
      </c>
      <c r="AO415" s="229">
        <v>0.17006576931556633</v>
      </c>
      <c r="AP415" s="229">
        <v>0.18243125743286898</v>
      </c>
      <c r="AQ415" s="229">
        <v>0.22516740637139224</v>
      </c>
      <c r="AR415" s="229">
        <v>0</v>
      </c>
      <c r="AS415" s="229">
        <v>0</v>
      </c>
      <c r="AT415" s="229">
        <v>0</v>
      </c>
      <c r="AU415" s="229">
        <v>0</v>
      </c>
      <c r="AV415" s="229">
        <v>0</v>
      </c>
      <c r="AW415" s="229">
        <v>0</v>
      </c>
      <c r="AX415" s="229">
        <v>0</v>
      </c>
      <c r="AY415" s="229">
        <v>0</v>
      </c>
      <c r="AZ415" s="229">
        <v>0</v>
      </c>
      <c r="BA415" s="229">
        <v>0</v>
      </c>
      <c r="BB415" s="236" t="s">
        <v>705</v>
      </c>
      <c r="BC415" s="236" t="s">
        <v>1344</v>
      </c>
      <c r="BD415" s="236" t="s">
        <v>777</v>
      </c>
    </row>
    <row r="416" spans="1:56" ht="18" customHeight="1" x14ac:dyDescent="0.15">
      <c r="A416" s="194" t="s">
        <v>1097</v>
      </c>
      <c r="B416" s="195">
        <v>1650676.6533159823</v>
      </c>
      <c r="C416" s="195">
        <v>1665008.90895508</v>
      </c>
      <c r="D416" s="226">
        <v>3.4837547154804009</v>
      </c>
      <c r="E416" s="226">
        <v>2.6465192771613268</v>
      </c>
      <c r="F416" s="196">
        <v>0.58936306648399117</v>
      </c>
      <c r="G416" s="196">
        <v>0.58936306648399117</v>
      </c>
      <c r="H416" s="195">
        <v>1999468.6606901872</v>
      </c>
      <c r="I416" s="195">
        <v>1999468.6606901872</v>
      </c>
      <c r="J416" s="196">
        <v>1.4957472282469755</v>
      </c>
      <c r="K416" s="196">
        <v>1.4957472282469755</v>
      </c>
      <c r="L416" s="196">
        <v>0.66557663624363128</v>
      </c>
      <c r="M416" s="196">
        <v>0.66825736503721411</v>
      </c>
      <c r="N416" s="196">
        <v>0.366125528726295</v>
      </c>
      <c r="O416" s="196">
        <v>0.366125528726295</v>
      </c>
      <c r="P416" s="196">
        <v>0.98810977797752297</v>
      </c>
      <c r="Q416" s="196">
        <v>0.98725474403753632</v>
      </c>
      <c r="R416" s="196">
        <v>0.9848732082505921</v>
      </c>
      <c r="S416" s="196">
        <v>0.98495331358937233</v>
      </c>
      <c r="T416" s="197">
        <v>552024.83887603635</v>
      </c>
      <c r="U416" s="197">
        <v>552354.44269327167</v>
      </c>
      <c r="V416" s="197">
        <v>-444384281</v>
      </c>
      <c r="W416" s="197">
        <v>-394709955</v>
      </c>
      <c r="X416" s="197"/>
      <c r="Y416" s="197"/>
      <c r="Z416" s="198">
        <v>13.559125915006847</v>
      </c>
      <c r="AA416" s="198">
        <v>12.676739662687963</v>
      </c>
      <c r="AB416" s="197">
        <v>0</v>
      </c>
      <c r="AC416" s="197">
        <v>0</v>
      </c>
      <c r="AD416" s="197">
        <v>377704.42866782343</v>
      </c>
      <c r="AE416" s="197">
        <v>530717.27289377293</v>
      </c>
      <c r="AF416" s="197">
        <v>64015.431125891657</v>
      </c>
      <c r="AG416" s="197">
        <v>68365.018459610568</v>
      </c>
      <c r="AH416" s="197">
        <v>43940.111336032387</v>
      </c>
      <c r="AI416" s="197">
        <v>43940.111336032387</v>
      </c>
      <c r="AJ416" s="197">
        <v>88016.724166184693</v>
      </c>
      <c r="AK416" s="197">
        <v>253151.10121457491</v>
      </c>
      <c r="AL416" s="227">
        <v>4.1989132415511443E-2</v>
      </c>
      <c r="AM416" s="227">
        <v>3.0602599165699417E-2</v>
      </c>
      <c r="AN416" s="227">
        <v>0.1167789999127936</v>
      </c>
      <c r="AO416" s="227">
        <v>0.1167789999127936</v>
      </c>
      <c r="AP416" s="227">
        <v>0.21135515799535962</v>
      </c>
      <c r="AQ416" s="227">
        <v>0.24236371023316447</v>
      </c>
      <c r="AR416" s="227">
        <v>0</v>
      </c>
      <c r="AS416" s="227">
        <v>0</v>
      </c>
      <c r="AT416" s="227">
        <v>0</v>
      </c>
      <c r="AU416" s="227">
        <v>0</v>
      </c>
      <c r="AV416" s="227">
        <v>0</v>
      </c>
      <c r="AW416" s="227">
        <v>0</v>
      </c>
      <c r="AX416" s="227">
        <v>0</v>
      </c>
      <c r="AY416" s="227">
        <v>0</v>
      </c>
      <c r="AZ416" s="227">
        <v>0</v>
      </c>
      <c r="BA416" s="227">
        <v>0</v>
      </c>
      <c r="BB416" s="237" t="s">
        <v>705</v>
      </c>
      <c r="BC416" s="237" t="s">
        <v>1344</v>
      </c>
      <c r="BD416" s="237" t="s">
        <v>805</v>
      </c>
    </row>
    <row r="417" spans="1:56" ht="18" customHeight="1" x14ac:dyDescent="0.15">
      <c r="A417" s="199" t="s">
        <v>1098</v>
      </c>
      <c r="B417" s="200">
        <v>1922205.2312593195</v>
      </c>
      <c r="C417" s="200">
        <v>2694102.1295919754</v>
      </c>
      <c r="D417" s="228">
        <v>3.3077963889542374</v>
      </c>
      <c r="E417" s="228">
        <v>3.0236956082155899</v>
      </c>
      <c r="F417" s="201">
        <v>0.33838329538087869</v>
      </c>
      <c r="G417" s="201">
        <v>0.34099562777353909</v>
      </c>
      <c r="H417" s="200">
        <v>1624967.4711942524</v>
      </c>
      <c r="I417" s="200">
        <v>2679143.8996882201</v>
      </c>
      <c r="J417" s="201">
        <v>1.9722619536505173</v>
      </c>
      <c r="K417" s="201">
        <v>1.4126406148226884</v>
      </c>
      <c r="L417" s="201">
        <v>0.81244654598625199</v>
      </c>
      <c r="M417" s="201">
        <v>0.69662921220489338</v>
      </c>
      <c r="N417" s="201">
        <v>0.19160395580900097</v>
      </c>
      <c r="O417" s="201">
        <v>0.33757720189707313</v>
      </c>
      <c r="P417" s="201">
        <v>1.0417980627297865</v>
      </c>
      <c r="Q417" s="201">
        <v>0.97743321527491567</v>
      </c>
      <c r="R417" s="201">
        <v>1.0549244957489476</v>
      </c>
      <c r="S417" s="201">
        <v>0.98562825185190295</v>
      </c>
      <c r="T417" s="202">
        <v>360516.23044598079</v>
      </c>
      <c r="U417" s="202">
        <v>817311.88545479195</v>
      </c>
      <c r="V417" s="202">
        <v>-319399484</v>
      </c>
      <c r="W417" s="202">
        <v>-43244577</v>
      </c>
      <c r="X417" s="202"/>
      <c r="Y417" s="202"/>
      <c r="Z417" s="203">
        <v>20.352948890647959</v>
      </c>
      <c r="AA417" s="203">
        <v>10.459226642727074</v>
      </c>
      <c r="AB417" s="202">
        <v>0</v>
      </c>
      <c r="AC417" s="202">
        <v>0</v>
      </c>
      <c r="AD417" s="202">
        <v>461357.88965704222</v>
      </c>
      <c r="AE417" s="202">
        <v>693325.74989833275</v>
      </c>
      <c r="AF417" s="202">
        <v>101322.62599972889</v>
      </c>
      <c r="AG417" s="202">
        <v>111172.4505896706</v>
      </c>
      <c r="AH417" s="202">
        <v>40790.291581943879</v>
      </c>
      <c r="AI417" s="202">
        <v>63364.494238850479</v>
      </c>
      <c r="AJ417" s="202">
        <v>70382.242374949172</v>
      </c>
      <c r="AK417" s="202">
        <v>292726.37522027927</v>
      </c>
      <c r="AL417" s="229">
        <v>7.5811593296558025E-2</v>
      </c>
      <c r="AM417" s="229">
        <v>9.484870376034707E-2</v>
      </c>
      <c r="AN417" s="229">
        <v>0</v>
      </c>
      <c r="AO417" s="229">
        <v>0</v>
      </c>
      <c r="AP417" s="229">
        <v>0.18890745668083261</v>
      </c>
      <c r="AQ417" s="229">
        <v>0.21753798958997894</v>
      </c>
      <c r="AR417" s="229">
        <v>0</v>
      </c>
      <c r="AS417" s="229">
        <v>0</v>
      </c>
      <c r="AT417" s="229">
        <v>0</v>
      </c>
      <c r="AU417" s="229">
        <v>0</v>
      </c>
      <c r="AV417" s="229">
        <v>0</v>
      </c>
      <c r="AW417" s="229">
        <v>0</v>
      </c>
      <c r="AX417" s="229">
        <v>0</v>
      </c>
      <c r="AY417" s="229">
        <v>0</v>
      </c>
      <c r="AZ417" s="229">
        <v>0</v>
      </c>
      <c r="BA417" s="229">
        <v>0</v>
      </c>
      <c r="BB417" s="236" t="s">
        <v>704</v>
      </c>
      <c r="BC417" s="236" t="s">
        <v>1344</v>
      </c>
      <c r="BD417" s="236" t="s">
        <v>796</v>
      </c>
    </row>
    <row r="418" spans="1:56" ht="18" customHeight="1" x14ac:dyDescent="0.15">
      <c r="A418" s="194" t="s">
        <v>1099</v>
      </c>
      <c r="B418" s="195">
        <v>1669489.4266685168</v>
      </c>
      <c r="C418" s="195">
        <v>2532847.5243513249</v>
      </c>
      <c r="D418" s="226">
        <v>3.1341900810850674</v>
      </c>
      <c r="E418" s="226">
        <v>3.1102449252555626</v>
      </c>
      <c r="F418" s="196">
        <v>0.58576701528167041</v>
      </c>
      <c r="G418" s="196">
        <v>0.51143280048004935</v>
      </c>
      <c r="H418" s="195">
        <v>2615580.8813653393</v>
      </c>
      <c r="I418" s="195">
        <v>3876157.6857222142</v>
      </c>
      <c r="J418" s="196">
        <v>0.17390838777612544</v>
      </c>
      <c r="K418" s="196">
        <v>0.1148184536054422</v>
      </c>
      <c r="L418" s="196">
        <v>0.6969116603394051</v>
      </c>
      <c r="M418" s="196">
        <v>0.47240648447878281</v>
      </c>
      <c r="N418" s="196">
        <v>0.27803386770594291</v>
      </c>
      <c r="O418" s="196">
        <v>0.48130803630181662</v>
      </c>
      <c r="P418" s="196">
        <v>1.0275205171906887</v>
      </c>
      <c r="Q418" s="196">
        <v>1.0129369945274447</v>
      </c>
      <c r="R418" s="196">
        <v>1.0534891511838509</v>
      </c>
      <c r="S418" s="196">
        <v>1.030271171877591</v>
      </c>
      <c r="T418" s="197">
        <v>506002.77840987931</v>
      </c>
      <c r="U418" s="197">
        <v>1336313.9296517274</v>
      </c>
      <c r="V418" s="197">
        <v>225726175</v>
      </c>
      <c r="W418" s="197">
        <v>534127312</v>
      </c>
      <c r="X418" s="197"/>
      <c r="Y418" s="197"/>
      <c r="Z418" s="198">
        <v>25.801864303038002</v>
      </c>
      <c r="AA418" s="198">
        <v>24.426376706297781</v>
      </c>
      <c r="AB418" s="197">
        <v>0</v>
      </c>
      <c r="AC418" s="197">
        <v>0</v>
      </c>
      <c r="AD418" s="197">
        <v>483057.70972665469</v>
      </c>
      <c r="AE418" s="197">
        <v>713406.09920910234</v>
      </c>
      <c r="AF418" s="197">
        <v>126272.37546829472</v>
      </c>
      <c r="AG418" s="197">
        <v>137731.28916331343</v>
      </c>
      <c r="AH418" s="197">
        <v>55152.434299986126</v>
      </c>
      <c r="AI418" s="197">
        <v>83535.970306646326</v>
      </c>
      <c r="AJ418" s="197">
        <v>93994.746357707787</v>
      </c>
      <c r="AK418" s="197">
        <v>346615.54571943951</v>
      </c>
      <c r="AL418" s="227">
        <v>4.3875107131693479E-2</v>
      </c>
      <c r="AM418" s="227">
        <v>7.1338538719779146E-2</v>
      </c>
      <c r="AN418" s="227">
        <v>0.66914301419828748</v>
      </c>
      <c r="AO418" s="227">
        <v>0.66914301419828748</v>
      </c>
      <c r="AP418" s="227">
        <v>0.16727448402918818</v>
      </c>
      <c r="AQ418" s="227">
        <v>0.23322928722390238</v>
      </c>
      <c r="AR418" s="227">
        <v>0</v>
      </c>
      <c r="AS418" s="227">
        <v>0</v>
      </c>
      <c r="AT418" s="227">
        <v>0</v>
      </c>
      <c r="AU418" s="227">
        <v>0</v>
      </c>
      <c r="AV418" s="227">
        <v>0</v>
      </c>
      <c r="AW418" s="227">
        <v>0</v>
      </c>
      <c r="AX418" s="227">
        <v>0</v>
      </c>
      <c r="AY418" s="227">
        <v>0</v>
      </c>
      <c r="AZ418" s="227">
        <v>0</v>
      </c>
      <c r="BA418" s="227">
        <v>0</v>
      </c>
      <c r="BB418" s="237" t="s">
        <v>704</v>
      </c>
      <c r="BC418" s="237" t="s">
        <v>1344</v>
      </c>
      <c r="BD418" s="237" t="s">
        <v>796</v>
      </c>
    </row>
    <row r="419" spans="1:56" ht="18" customHeight="1" x14ac:dyDescent="0.15">
      <c r="A419" s="199" t="s">
        <v>1100</v>
      </c>
      <c r="B419" s="200">
        <v>2272392.649835201</v>
      </c>
      <c r="C419" s="200">
        <v>3716304.3528015823</v>
      </c>
      <c r="D419" s="228">
        <v>3.6605105781321665</v>
      </c>
      <c r="E419" s="228">
        <v>3.7928373152456456</v>
      </c>
      <c r="F419" s="201">
        <v>0.49008669594700777</v>
      </c>
      <c r="G419" s="201">
        <v>0.43497759975146288</v>
      </c>
      <c r="H419" s="200">
        <v>2707021.845748187</v>
      </c>
      <c r="I419" s="200">
        <v>4661013.3473961772</v>
      </c>
      <c r="J419" s="201">
        <v>1.1542090946673713</v>
      </c>
      <c r="K419" s="201">
        <v>1.0136140008809686</v>
      </c>
      <c r="L419" s="201">
        <v>0.64310785009844729</v>
      </c>
      <c r="M419" s="201">
        <v>0.51896260541711325</v>
      </c>
      <c r="N419" s="201">
        <v>0.36922245097793116</v>
      </c>
      <c r="O419" s="201">
        <v>0.47177157403854386</v>
      </c>
      <c r="P419" s="201">
        <v>0.97176060003375175</v>
      </c>
      <c r="Q419" s="201">
        <v>0.97888833776034245</v>
      </c>
      <c r="R419" s="201">
        <v>0.97174549214833295</v>
      </c>
      <c r="S419" s="201">
        <v>0.97901828172829863</v>
      </c>
      <c r="T419" s="202">
        <v>810999.09822017141</v>
      </c>
      <c r="U419" s="202">
        <v>1787681.3633487145</v>
      </c>
      <c r="V419" s="202">
        <v>-73463267</v>
      </c>
      <c r="W419" s="202">
        <v>298324007</v>
      </c>
      <c r="X419" s="202"/>
      <c r="Y419" s="202"/>
      <c r="Z419" s="203">
        <v>26.794512885107657</v>
      </c>
      <c r="AA419" s="203">
        <v>16.42321969992086</v>
      </c>
      <c r="AB419" s="202">
        <v>0</v>
      </c>
      <c r="AC419" s="202">
        <v>0</v>
      </c>
      <c r="AD419" s="202">
        <v>507015.58457481873</v>
      </c>
      <c r="AE419" s="202">
        <v>736226.32827949896</v>
      </c>
      <c r="AF419" s="202">
        <v>105487.43335530654</v>
      </c>
      <c r="AG419" s="202">
        <v>117990.93750823995</v>
      </c>
      <c r="AH419" s="202">
        <v>63776.714304548448</v>
      </c>
      <c r="AI419" s="202">
        <v>114919.63546473304</v>
      </c>
      <c r="AJ419" s="202">
        <v>108718.44139749506</v>
      </c>
      <c r="AK419" s="202">
        <v>358504.22214897827</v>
      </c>
      <c r="AL419" s="229">
        <v>5.4476721141936475E-2</v>
      </c>
      <c r="AM419" s="229">
        <v>0.11345860389260404</v>
      </c>
      <c r="AN419" s="229">
        <v>0.30120473889748517</v>
      </c>
      <c r="AO419" s="229">
        <v>0.19676247508369216</v>
      </c>
      <c r="AP419" s="229">
        <v>0.18630987317702025</v>
      </c>
      <c r="AQ419" s="229">
        <v>0.24194911918777628</v>
      </c>
      <c r="AR419" s="229">
        <v>0</v>
      </c>
      <c r="AS419" s="229">
        <v>0</v>
      </c>
      <c r="AT419" s="229">
        <v>0</v>
      </c>
      <c r="AU419" s="229">
        <v>0</v>
      </c>
      <c r="AV419" s="229">
        <v>0</v>
      </c>
      <c r="AW419" s="229">
        <v>0</v>
      </c>
      <c r="AX419" s="229">
        <v>0</v>
      </c>
      <c r="AY419" s="229">
        <v>0</v>
      </c>
      <c r="AZ419" s="229">
        <v>0</v>
      </c>
      <c r="BA419" s="229">
        <v>0</v>
      </c>
      <c r="BB419" s="236" t="s">
        <v>704</v>
      </c>
      <c r="BC419" s="236" t="s">
        <v>1344</v>
      </c>
      <c r="BD419" s="236" t="s">
        <v>796</v>
      </c>
    </row>
    <row r="420" spans="1:56" ht="18" customHeight="1" x14ac:dyDescent="0.15">
      <c r="A420" s="194" t="s">
        <v>1101</v>
      </c>
      <c r="B420" s="195">
        <v>2849962.2372978693</v>
      </c>
      <c r="C420" s="195">
        <v>3313013.143176666</v>
      </c>
      <c r="D420" s="226">
        <v>5.6176258711700706</v>
      </c>
      <c r="E420" s="226">
        <v>3.3059713866517582</v>
      </c>
      <c r="F420" s="196">
        <v>0.61853455900224164</v>
      </c>
      <c r="G420" s="196">
        <v>0.60259429007826726</v>
      </c>
      <c r="H420" s="195">
        <v>5679891.9808372371</v>
      </c>
      <c r="I420" s="195">
        <v>6386075.6790690646</v>
      </c>
      <c r="J420" s="196">
        <v>0.44553066766122917</v>
      </c>
      <c r="K420" s="196">
        <v>0.49792411844090129</v>
      </c>
      <c r="L420" s="196">
        <v>0.82912524907057117</v>
      </c>
      <c r="M420" s="196">
        <v>0.76991377299810659</v>
      </c>
      <c r="N420" s="196">
        <v>0.16221656528454034</v>
      </c>
      <c r="O420" s="196">
        <v>0.18784234211678077</v>
      </c>
      <c r="P420" s="196">
        <v>1.2098680003311941</v>
      </c>
      <c r="Q420" s="196">
        <v>1.1515789805608572</v>
      </c>
      <c r="R420" s="196">
        <v>1.2119646945661615</v>
      </c>
      <c r="S420" s="196">
        <v>1.1532394092069782</v>
      </c>
      <c r="T420" s="197">
        <v>486986.58745655132</v>
      </c>
      <c r="U420" s="197">
        <v>762278.69412120304</v>
      </c>
      <c r="V420" s="197">
        <v>70117988</v>
      </c>
      <c r="W420" s="197">
        <v>-237966926</v>
      </c>
      <c r="X420" s="197"/>
      <c r="Y420" s="197"/>
      <c r="Z420" s="198">
        <v>9.9760155203045588</v>
      </c>
      <c r="AA420" s="198">
        <v>14.77023622261458</v>
      </c>
      <c r="AB420" s="197">
        <v>0</v>
      </c>
      <c r="AC420" s="197">
        <v>0</v>
      </c>
      <c r="AD420" s="197">
        <v>508591.2928819707</v>
      </c>
      <c r="AE420" s="197">
        <v>775672.62315248605</v>
      </c>
      <c r="AF420" s="197">
        <v>100732.02880459423</v>
      </c>
      <c r="AG420" s="197">
        <v>107829.22046244523</v>
      </c>
      <c r="AH420" s="197">
        <v>125160.41955568991</v>
      </c>
      <c r="AI420" s="197">
        <v>145646.27474686413</v>
      </c>
      <c r="AJ420" s="197">
        <v>67070.774369049424</v>
      </c>
      <c r="AK420" s="197">
        <v>529732.34109112888</v>
      </c>
      <c r="AL420" s="227">
        <v>3.8582594240419626E-2</v>
      </c>
      <c r="AM420" s="227">
        <v>0.22947154355191574</v>
      </c>
      <c r="AN420" s="227">
        <v>0</v>
      </c>
      <c r="AO420" s="227">
        <v>9.9086634670770807E-2</v>
      </c>
      <c r="AP420" s="227">
        <v>0.2724795199165253</v>
      </c>
      <c r="AQ420" s="227">
        <v>0.29500625020114446</v>
      </c>
      <c r="AR420" s="227">
        <v>0</v>
      </c>
      <c r="AS420" s="227">
        <v>0</v>
      </c>
      <c r="AT420" s="227">
        <v>0</v>
      </c>
      <c r="AU420" s="227">
        <v>0</v>
      </c>
      <c r="AV420" s="227">
        <v>0</v>
      </c>
      <c r="AW420" s="227">
        <v>0</v>
      </c>
      <c r="AX420" s="227">
        <v>0</v>
      </c>
      <c r="AY420" s="227">
        <v>0</v>
      </c>
      <c r="AZ420" s="227">
        <v>0</v>
      </c>
      <c r="BA420" s="227">
        <v>0</v>
      </c>
      <c r="BB420" s="237" t="s">
        <v>705</v>
      </c>
      <c r="BC420" s="237" t="s">
        <v>1344</v>
      </c>
      <c r="BD420" s="237" t="s">
        <v>776</v>
      </c>
    </row>
    <row r="421" spans="1:56" ht="18" customHeight="1" x14ac:dyDescent="0.15">
      <c r="A421" s="199" t="s">
        <v>1102</v>
      </c>
      <c r="B421" s="200">
        <v>2388020.9254237288</v>
      </c>
      <c r="C421" s="200">
        <v>4108374.6181598064</v>
      </c>
      <c r="D421" s="228">
        <v>2.7271878866487924</v>
      </c>
      <c r="E421" s="228">
        <v>3.1334578251747351</v>
      </c>
      <c r="F421" s="201">
        <v>0.68216540819712945</v>
      </c>
      <c r="G421" s="201">
        <v>0.57133434528563576</v>
      </c>
      <c r="H421" s="200">
        <v>4456580.9677966097</v>
      </c>
      <c r="I421" s="200">
        <v>6988967.44213075</v>
      </c>
      <c r="J421" s="201">
        <v>1.8917199017892343</v>
      </c>
      <c r="K421" s="201">
        <v>1.6812689405782004</v>
      </c>
      <c r="L421" s="201">
        <v>0.5607382506640245</v>
      </c>
      <c r="M421" s="201">
        <v>0.54703767426461303</v>
      </c>
      <c r="N421" s="201">
        <v>0.47341023871600696</v>
      </c>
      <c r="O421" s="201">
        <v>0.47623364700047455</v>
      </c>
      <c r="P421" s="201">
        <v>0.93303444245973344</v>
      </c>
      <c r="Q421" s="201">
        <v>0.94267055516974751</v>
      </c>
      <c r="R421" s="201">
        <v>0.92809558044870399</v>
      </c>
      <c r="S421" s="201">
        <v>0.93910644933552334</v>
      </c>
      <c r="T421" s="202">
        <v>1048966.2491525423</v>
      </c>
      <c r="U421" s="202">
        <v>1860938.9220338983</v>
      </c>
      <c r="V421" s="202">
        <v>-174277878</v>
      </c>
      <c r="W421" s="202">
        <v>-141165285</v>
      </c>
      <c r="X421" s="202"/>
      <c r="Y421" s="202"/>
      <c r="Z421" s="203">
        <v>26.798679201277203</v>
      </c>
      <c r="AA421" s="203">
        <v>21.197926228852911</v>
      </c>
      <c r="AB421" s="202">
        <v>0</v>
      </c>
      <c r="AC421" s="202">
        <v>0</v>
      </c>
      <c r="AD421" s="202">
        <v>650813.19079903152</v>
      </c>
      <c r="AE421" s="202">
        <v>970766.24552058114</v>
      </c>
      <c r="AF421" s="202">
        <v>139579.50605326876</v>
      </c>
      <c r="AG421" s="202">
        <v>160621.46658595643</v>
      </c>
      <c r="AH421" s="202">
        <v>89066.933171912839</v>
      </c>
      <c r="AI421" s="202">
        <v>137915.71525423732</v>
      </c>
      <c r="AJ421" s="202">
        <v>203691.93704600484</v>
      </c>
      <c r="AK421" s="202">
        <v>532465.11476997577</v>
      </c>
      <c r="AL421" s="229">
        <v>2.6027106889145189E-2</v>
      </c>
      <c r="AM421" s="229">
        <v>6.4716042512703797E-2</v>
      </c>
      <c r="AN421" s="229">
        <v>0.28225951043598535</v>
      </c>
      <c r="AO421" s="229">
        <v>0.27334233913101308</v>
      </c>
      <c r="AP421" s="229">
        <v>0.21873186418612642</v>
      </c>
      <c r="AQ421" s="229">
        <v>0.2573794556459485</v>
      </c>
      <c r="AR421" s="229">
        <v>0</v>
      </c>
      <c r="AS421" s="229">
        <v>0</v>
      </c>
      <c r="AT421" s="229">
        <v>0</v>
      </c>
      <c r="AU421" s="229">
        <v>0</v>
      </c>
      <c r="AV421" s="229">
        <v>0</v>
      </c>
      <c r="AW421" s="229">
        <v>0</v>
      </c>
      <c r="AX421" s="229">
        <v>0</v>
      </c>
      <c r="AY421" s="229">
        <v>0</v>
      </c>
      <c r="AZ421" s="229">
        <v>0</v>
      </c>
      <c r="BA421" s="229">
        <v>0</v>
      </c>
      <c r="BB421" s="236" t="s">
        <v>704</v>
      </c>
      <c r="BC421" s="236" t="s">
        <v>1344</v>
      </c>
      <c r="BD421" s="236" t="s">
        <v>792</v>
      </c>
    </row>
    <row r="422" spans="1:56" ht="18" customHeight="1" x14ac:dyDescent="0.15">
      <c r="A422" s="194" t="s">
        <v>1103</v>
      </c>
      <c r="B422" s="195">
        <v>2179140.3871650212</v>
      </c>
      <c r="C422" s="195">
        <v>2466739.894569817</v>
      </c>
      <c r="D422" s="226">
        <v>1.7650901140449051</v>
      </c>
      <c r="E422" s="226">
        <v>1.5655129678463526</v>
      </c>
      <c r="F422" s="196">
        <v>0.68188664881514294</v>
      </c>
      <c r="G422" s="196">
        <v>0.66960350384127854</v>
      </c>
      <c r="H422" s="195">
        <v>5009112.2461212976</v>
      </c>
      <c r="I422" s="195">
        <v>5567122.6791255288</v>
      </c>
      <c r="J422" s="196">
        <v>2.5995559850200647</v>
      </c>
      <c r="K422" s="196">
        <v>2.3957201234123016</v>
      </c>
      <c r="L422" s="196">
        <v>0.55255155203603568</v>
      </c>
      <c r="M422" s="196">
        <v>0.40003611754745633</v>
      </c>
      <c r="N422" s="196">
        <v>0.50044457435941092</v>
      </c>
      <c r="O422" s="196">
        <v>0.68090458539161203</v>
      </c>
      <c r="P422" s="196">
        <v>0.90028488784852012</v>
      </c>
      <c r="Q422" s="196">
        <v>0.89081395375218919</v>
      </c>
      <c r="R422" s="196">
        <v>0.8880131391211401</v>
      </c>
      <c r="S422" s="196">
        <v>0.88153801784539421</v>
      </c>
      <c r="T422" s="197">
        <v>975052.98413258116</v>
      </c>
      <c r="U422" s="197">
        <v>1479954.8441466854</v>
      </c>
      <c r="V422" s="197">
        <v>-284908281</v>
      </c>
      <c r="W422" s="197">
        <v>-112820877</v>
      </c>
      <c r="X422" s="197"/>
      <c r="Y422" s="197"/>
      <c r="Z422" s="198" t="s">
        <v>713</v>
      </c>
      <c r="AA422" s="198">
        <v>73.183816180172911</v>
      </c>
      <c r="AB422" s="197">
        <v>0</v>
      </c>
      <c r="AC422" s="197">
        <v>0</v>
      </c>
      <c r="AD422" s="197">
        <v>831880.00528913958</v>
      </c>
      <c r="AE422" s="197">
        <v>1089567.4661495064</v>
      </c>
      <c r="AF422" s="197">
        <v>138442.94322990128</v>
      </c>
      <c r="AG422" s="197">
        <v>159386.95098730607</v>
      </c>
      <c r="AH422" s="197">
        <v>116053.30888575458</v>
      </c>
      <c r="AI422" s="197">
        <v>132056.10930888576</v>
      </c>
      <c r="AJ422" s="197">
        <v>264928.02891396335</v>
      </c>
      <c r="AK422" s="197">
        <v>580080.93653032451</v>
      </c>
      <c r="AL422" s="227">
        <v>8.5039893239949621E-2</v>
      </c>
      <c r="AM422" s="227">
        <v>9.4761053656404623E-2</v>
      </c>
      <c r="AN422" s="227">
        <v>0.51539033125190603</v>
      </c>
      <c r="AO422" s="227">
        <v>0.49217791572259395</v>
      </c>
      <c r="AP422" s="227">
        <v>0.28572327570754036</v>
      </c>
      <c r="AQ422" s="227">
        <v>0.30495584503655299</v>
      </c>
      <c r="AR422" s="227">
        <v>0</v>
      </c>
      <c r="AS422" s="227">
        <v>0</v>
      </c>
      <c r="AT422" s="227">
        <v>0</v>
      </c>
      <c r="AU422" s="227">
        <v>0</v>
      </c>
      <c r="AV422" s="227">
        <v>0</v>
      </c>
      <c r="AW422" s="227">
        <v>0</v>
      </c>
      <c r="AX422" s="227">
        <v>0</v>
      </c>
      <c r="AY422" s="227">
        <v>0</v>
      </c>
      <c r="AZ422" s="227">
        <v>0</v>
      </c>
      <c r="BA422" s="227">
        <v>0</v>
      </c>
      <c r="BB422" s="237" t="s">
        <v>704</v>
      </c>
      <c r="BC422" s="237" t="s">
        <v>1344</v>
      </c>
      <c r="BD422" s="237" t="s">
        <v>794</v>
      </c>
    </row>
    <row r="423" spans="1:56" ht="18" customHeight="1" x14ac:dyDescent="0.15">
      <c r="A423" s="199" t="s">
        <v>1104</v>
      </c>
      <c r="B423" s="200">
        <v>4461464.031753554</v>
      </c>
      <c r="C423" s="200">
        <v>4461464.031753554</v>
      </c>
      <c r="D423" s="228">
        <v>5.9981618150856626</v>
      </c>
      <c r="E423" s="228">
        <v>5.9981618150856626</v>
      </c>
      <c r="F423" s="201">
        <v>0.53944598068748051</v>
      </c>
      <c r="G423" s="201">
        <v>0.53944598068748051</v>
      </c>
      <c r="H423" s="200">
        <v>6697380.029248477</v>
      </c>
      <c r="I423" s="200">
        <v>6697380.029248477</v>
      </c>
      <c r="J423" s="201">
        <v>0.60052455353845724</v>
      </c>
      <c r="K423" s="201">
        <v>0.60052455353845724</v>
      </c>
      <c r="L423" s="201">
        <v>0.75108447800155298</v>
      </c>
      <c r="M423" s="201">
        <v>0.75108447800155298</v>
      </c>
      <c r="N423" s="201">
        <v>0.25203508956234644</v>
      </c>
      <c r="O423" s="201">
        <v>0.25203508956234644</v>
      </c>
      <c r="P423" s="201">
        <v>1.0760528923922237</v>
      </c>
      <c r="Q423" s="201">
        <v>1.0760528923922237</v>
      </c>
      <c r="R423" s="201">
        <v>1.079989486675563</v>
      </c>
      <c r="S423" s="201">
        <v>1.079989486675563</v>
      </c>
      <c r="T423" s="202">
        <v>1110527.6483412322</v>
      </c>
      <c r="U423" s="202">
        <v>1110527.6483412322</v>
      </c>
      <c r="V423" s="202">
        <v>148447733</v>
      </c>
      <c r="W423" s="202">
        <v>148447733</v>
      </c>
      <c r="X423" s="202"/>
      <c r="Y423" s="202"/>
      <c r="Z423" s="203">
        <v>11.845400039712112</v>
      </c>
      <c r="AA423" s="203">
        <v>11.845400039712112</v>
      </c>
      <c r="AB423" s="202">
        <v>0</v>
      </c>
      <c r="AC423" s="202">
        <v>0</v>
      </c>
      <c r="AD423" s="202">
        <v>649484.07400135417</v>
      </c>
      <c r="AE423" s="202">
        <v>649484.07400135417</v>
      </c>
      <c r="AF423" s="202">
        <v>114332.66289776577</v>
      </c>
      <c r="AG423" s="202">
        <v>114332.66289776577</v>
      </c>
      <c r="AH423" s="202">
        <v>139042.62566012188</v>
      </c>
      <c r="AI423" s="202">
        <v>139042.62566012188</v>
      </c>
      <c r="AJ423" s="202">
        <v>138527.32985781992</v>
      </c>
      <c r="AK423" s="202">
        <v>138527.32985781992</v>
      </c>
      <c r="AL423" s="229">
        <v>7.2324949836895067E-2</v>
      </c>
      <c r="AM423" s="229">
        <v>7.2324949836895067E-2</v>
      </c>
      <c r="AN423" s="229">
        <v>0.12896211918457118</v>
      </c>
      <c r="AO423" s="229">
        <v>0.12896211918457118</v>
      </c>
      <c r="AP423" s="229">
        <v>0.16309290372698387</v>
      </c>
      <c r="AQ423" s="229">
        <v>0.16309290372698387</v>
      </c>
      <c r="AR423" s="229">
        <v>0</v>
      </c>
      <c r="AS423" s="229">
        <v>0</v>
      </c>
      <c r="AT423" s="229">
        <v>0</v>
      </c>
      <c r="AU423" s="229">
        <v>0</v>
      </c>
      <c r="AV423" s="229">
        <v>0</v>
      </c>
      <c r="AW423" s="229">
        <v>0</v>
      </c>
      <c r="AX423" s="229">
        <v>0</v>
      </c>
      <c r="AY423" s="229">
        <v>0</v>
      </c>
      <c r="AZ423" s="229">
        <v>0</v>
      </c>
      <c r="BA423" s="229">
        <v>0</v>
      </c>
      <c r="BB423" s="236" t="s">
        <v>705</v>
      </c>
      <c r="BC423" s="236" t="s">
        <v>1344</v>
      </c>
      <c r="BD423" s="236" t="s">
        <v>803</v>
      </c>
    </row>
    <row r="424" spans="1:56" ht="18" customHeight="1" x14ac:dyDescent="0.15">
      <c r="A424" s="194" t="s">
        <v>1105</v>
      </c>
      <c r="B424" s="195">
        <v>736114.51733811758</v>
      </c>
      <c r="C424" s="195">
        <v>1424030.7789708818</v>
      </c>
      <c r="D424" s="226">
        <v>2.1914599571930995</v>
      </c>
      <c r="E424" s="226">
        <v>2.4358201481523061</v>
      </c>
      <c r="F424" s="196">
        <v>0.64319826560347926</v>
      </c>
      <c r="G424" s="196">
        <v>0.45045691264950682</v>
      </c>
      <c r="H424" s="195">
        <v>716523.23364905163</v>
      </c>
      <c r="I424" s="195">
        <v>1398503.3649227414</v>
      </c>
      <c r="J424" s="196">
        <v>0.71972506125889435</v>
      </c>
      <c r="K424" s="196">
        <v>0.87736712575332421</v>
      </c>
      <c r="L424" s="196">
        <v>0.59933071131855054</v>
      </c>
      <c r="M424" s="196">
        <v>0.42532873775740032</v>
      </c>
      <c r="N424" s="196">
        <v>0.37881413373793288</v>
      </c>
      <c r="O424" s="196">
        <v>0.33449227992051822</v>
      </c>
      <c r="P424" s="196">
        <v>1.0229567517305498</v>
      </c>
      <c r="Q424" s="196">
        <v>0.99439723135432201</v>
      </c>
      <c r="R424" s="196">
        <v>1.0241394722485793</v>
      </c>
      <c r="S424" s="196">
        <v>0.99611141849839413</v>
      </c>
      <c r="T424" s="197">
        <v>294938.48004995211</v>
      </c>
      <c r="U424" s="197">
        <v>818349.5652235091</v>
      </c>
      <c r="V424" s="197">
        <v>175688157</v>
      </c>
      <c r="W424" s="197">
        <v>541663153</v>
      </c>
      <c r="X424" s="197"/>
      <c r="Y424" s="197"/>
      <c r="Z424" s="198">
        <v>133.32615432157309</v>
      </c>
      <c r="AA424" s="198">
        <v>21.248617535706451</v>
      </c>
      <c r="AB424" s="197">
        <v>0</v>
      </c>
      <c r="AC424" s="197">
        <v>0</v>
      </c>
      <c r="AD424" s="197">
        <v>299379.98176045873</v>
      </c>
      <c r="AE424" s="197">
        <v>509495.93777097686</v>
      </c>
      <c r="AF424" s="197">
        <v>66857.563482222162</v>
      </c>
      <c r="AG424" s="197">
        <v>72125.691915327727</v>
      </c>
      <c r="AH424" s="197">
        <v>15731.131801352576</v>
      </c>
      <c r="AI424" s="197">
        <v>39507.541549041853</v>
      </c>
      <c r="AJ424" s="197">
        <v>35112.902329630902</v>
      </c>
      <c r="AK424" s="197">
        <v>261571.12673579052</v>
      </c>
      <c r="AL424" s="227">
        <v>3.554478071220997E-2</v>
      </c>
      <c r="AM424" s="227">
        <v>7.1266454599217655E-2</v>
      </c>
      <c r="AN424" s="227">
        <v>0.27418871686923657</v>
      </c>
      <c r="AO424" s="227">
        <v>0.16532490459447854</v>
      </c>
      <c r="AP424" s="227">
        <v>0.30022633169996177</v>
      </c>
      <c r="AQ424" s="227">
        <v>0.3013782898693616</v>
      </c>
      <c r="AR424" s="227">
        <v>0</v>
      </c>
      <c r="AS424" s="227">
        <v>0</v>
      </c>
      <c r="AT424" s="227">
        <v>0</v>
      </c>
      <c r="AU424" s="227">
        <v>0</v>
      </c>
      <c r="AV424" s="227">
        <v>0</v>
      </c>
      <c r="AW424" s="227">
        <v>0</v>
      </c>
      <c r="AX424" s="227">
        <v>0</v>
      </c>
      <c r="AY424" s="227">
        <v>0</v>
      </c>
      <c r="AZ424" s="227">
        <v>0</v>
      </c>
      <c r="BA424" s="227">
        <v>0</v>
      </c>
      <c r="BB424" s="237" t="s">
        <v>707</v>
      </c>
      <c r="BC424" s="237" t="s">
        <v>1344</v>
      </c>
      <c r="BD424" s="237" t="s">
        <v>786</v>
      </c>
    </row>
    <row r="425" spans="1:56" ht="18" customHeight="1" x14ac:dyDescent="0.15">
      <c r="A425" s="199" t="s">
        <v>1106</v>
      </c>
      <c r="B425" s="200">
        <v>1166061.7178424683</v>
      </c>
      <c r="C425" s="200">
        <v>1289798.280991016</v>
      </c>
      <c r="D425" s="228">
        <v>2.9628308736242799</v>
      </c>
      <c r="E425" s="228">
        <v>2.0216662255380236</v>
      </c>
      <c r="F425" s="201">
        <v>0.53475089474030746</v>
      </c>
      <c r="G425" s="201">
        <v>0.54220404712783321</v>
      </c>
      <c r="H425" s="200">
        <v>1099084.9103698027</v>
      </c>
      <c r="I425" s="200">
        <v>1219787.5460686679</v>
      </c>
      <c r="J425" s="201">
        <v>1.1437566439263187</v>
      </c>
      <c r="K425" s="201">
        <v>1.1636970130936171</v>
      </c>
      <c r="L425" s="201">
        <v>0.3823735746565145</v>
      </c>
      <c r="M425" s="201">
        <v>0.39685625839856858</v>
      </c>
      <c r="N425" s="201">
        <v>0.59854366351096</v>
      </c>
      <c r="O425" s="201">
        <v>0.58050469480380951</v>
      </c>
      <c r="P425" s="201">
        <v>0.9524430266082059</v>
      </c>
      <c r="Q425" s="201">
        <v>0.98920720050222899</v>
      </c>
      <c r="R425" s="201">
        <v>0.95228875157965687</v>
      </c>
      <c r="S425" s="201">
        <v>0.99053605115606225</v>
      </c>
      <c r="T425" s="202">
        <v>720190.53052092774</v>
      </c>
      <c r="U425" s="202">
        <v>777933.7611080159</v>
      </c>
      <c r="V425" s="202">
        <v>810162565</v>
      </c>
      <c r="W425" s="202">
        <v>152751790</v>
      </c>
      <c r="X425" s="202"/>
      <c r="Y425" s="202"/>
      <c r="Z425" s="203">
        <v>32.518295632526169</v>
      </c>
      <c r="AA425" s="203">
        <v>50.966027748471475</v>
      </c>
      <c r="AB425" s="202">
        <v>0</v>
      </c>
      <c r="AC425" s="202">
        <v>0</v>
      </c>
      <c r="AD425" s="202">
        <v>315704.25198481791</v>
      </c>
      <c r="AE425" s="202">
        <v>533657.79457134905</v>
      </c>
      <c r="AF425" s="202">
        <v>58523.567431576019</v>
      </c>
      <c r="AG425" s="202">
        <v>62364.670868444875</v>
      </c>
      <c r="AH425" s="202">
        <v>23347.843582422174</v>
      </c>
      <c r="AI425" s="202">
        <v>26235.022268263809</v>
      </c>
      <c r="AJ425" s="202">
        <v>37531.384497527688</v>
      </c>
      <c r="AK425" s="202">
        <v>258687.257312487</v>
      </c>
      <c r="AL425" s="229">
        <v>4.5849422575372799E-2</v>
      </c>
      <c r="AM425" s="229">
        <v>6.6994536695879167E-2</v>
      </c>
      <c r="AN425" s="229">
        <v>0.54429001260269549</v>
      </c>
      <c r="AO425" s="229">
        <v>0.47609038815095817</v>
      </c>
      <c r="AP425" s="229">
        <v>0.31859785801386342</v>
      </c>
      <c r="AQ425" s="229">
        <v>0.30848628627385638</v>
      </c>
      <c r="AR425" s="229">
        <v>0</v>
      </c>
      <c r="AS425" s="229">
        <v>0</v>
      </c>
      <c r="AT425" s="229">
        <v>0</v>
      </c>
      <c r="AU425" s="229">
        <v>0</v>
      </c>
      <c r="AV425" s="229">
        <v>0</v>
      </c>
      <c r="AW425" s="229">
        <v>0</v>
      </c>
      <c r="AX425" s="229">
        <v>0</v>
      </c>
      <c r="AY425" s="229">
        <v>0</v>
      </c>
      <c r="AZ425" s="229">
        <v>0</v>
      </c>
      <c r="BA425" s="229">
        <v>0</v>
      </c>
      <c r="BB425" s="236" t="s">
        <v>706</v>
      </c>
      <c r="BC425" s="236" t="s">
        <v>1344</v>
      </c>
      <c r="BD425" s="236" t="s">
        <v>782</v>
      </c>
    </row>
    <row r="426" spans="1:56" ht="18" customHeight="1" x14ac:dyDescent="0.15">
      <c r="A426" s="194" t="s">
        <v>1107</v>
      </c>
      <c r="B426" s="195">
        <v>945701.85276831686</v>
      </c>
      <c r="C426" s="195">
        <v>1336335.8028990098</v>
      </c>
      <c r="D426" s="226">
        <v>2.673092333740628</v>
      </c>
      <c r="E426" s="226">
        <v>2.1850291237444086</v>
      </c>
      <c r="F426" s="196">
        <v>0.67098598713676527</v>
      </c>
      <c r="G426" s="196">
        <v>0.62006663713734966</v>
      </c>
      <c r="H426" s="195">
        <v>922317.22441188118</v>
      </c>
      <c r="I426" s="195">
        <v>1221074.2831841584</v>
      </c>
      <c r="J426" s="196">
        <v>0.70815152437813933</v>
      </c>
      <c r="K426" s="196">
        <v>0.82642996534261537</v>
      </c>
      <c r="L426" s="196">
        <v>0.44916182117628906</v>
      </c>
      <c r="M426" s="196">
        <v>0.37474210856013229</v>
      </c>
      <c r="N426" s="196">
        <v>0.51145953320454951</v>
      </c>
      <c r="O426" s="196">
        <v>0.5513935391307363</v>
      </c>
      <c r="P426" s="196">
        <v>0.96975464648472642</v>
      </c>
      <c r="Q426" s="196">
        <v>0.94913246152503439</v>
      </c>
      <c r="R426" s="196">
        <v>0.97402006378320394</v>
      </c>
      <c r="S426" s="196">
        <v>0.95069259849034382</v>
      </c>
      <c r="T426" s="197">
        <v>520928.68628910894</v>
      </c>
      <c r="U426" s="197">
        <v>835554.50637623761</v>
      </c>
      <c r="V426" s="197">
        <v>1389068205</v>
      </c>
      <c r="W426" s="197">
        <v>2616128050</v>
      </c>
      <c r="X426" s="197"/>
      <c r="Y426" s="197"/>
      <c r="Z426" s="198">
        <v>21.26486272194968</v>
      </c>
      <c r="AA426" s="198">
        <v>16.243398097191641</v>
      </c>
      <c r="AB426" s="197">
        <v>0</v>
      </c>
      <c r="AC426" s="197">
        <v>0</v>
      </c>
      <c r="AD426" s="197">
        <v>305938.51916039607</v>
      </c>
      <c r="AE426" s="197">
        <v>499878.4003485149</v>
      </c>
      <c r="AF426" s="197">
        <v>65208.883089108916</v>
      </c>
      <c r="AG426" s="197">
        <v>72913.321584158417</v>
      </c>
      <c r="AH426" s="197">
        <v>18549.900087128713</v>
      </c>
      <c r="AI426" s="197">
        <v>25199.924736633664</v>
      </c>
      <c r="AJ426" s="197">
        <v>53409.082534653462</v>
      </c>
      <c r="AK426" s="197">
        <v>280264.67133465351</v>
      </c>
      <c r="AL426" s="227">
        <v>3.2094398319819674E-2</v>
      </c>
      <c r="AM426" s="227">
        <v>8.1065717915310309E-2</v>
      </c>
      <c r="AN426" s="227">
        <v>0.24639695866822922</v>
      </c>
      <c r="AO426" s="227">
        <v>0.21441571488530178</v>
      </c>
      <c r="AP426" s="227">
        <v>0.29936415804830646</v>
      </c>
      <c r="AQ426" s="227">
        <v>0.32611813314191573</v>
      </c>
      <c r="AR426" s="227">
        <v>0</v>
      </c>
      <c r="AS426" s="227">
        <v>0</v>
      </c>
      <c r="AT426" s="227">
        <v>0</v>
      </c>
      <c r="AU426" s="227">
        <v>0</v>
      </c>
      <c r="AV426" s="227">
        <v>0</v>
      </c>
      <c r="AW426" s="227">
        <v>0</v>
      </c>
      <c r="AX426" s="227">
        <v>0</v>
      </c>
      <c r="AY426" s="227">
        <v>0</v>
      </c>
      <c r="AZ426" s="227">
        <v>0</v>
      </c>
      <c r="BA426" s="227">
        <v>0</v>
      </c>
      <c r="BB426" s="237" t="s">
        <v>706</v>
      </c>
      <c r="BC426" s="237" t="s">
        <v>1344</v>
      </c>
      <c r="BD426" s="237" t="s">
        <v>782</v>
      </c>
    </row>
    <row r="427" spans="1:56" ht="18" customHeight="1" x14ac:dyDescent="0.15">
      <c r="A427" s="199" t="s">
        <v>1108</v>
      </c>
      <c r="B427" s="200">
        <v>846148.35629484174</v>
      </c>
      <c r="C427" s="200">
        <v>1101371.4311218923</v>
      </c>
      <c r="D427" s="228">
        <v>2.6610965501465897</v>
      </c>
      <c r="E427" s="228">
        <v>2.0000404426706995</v>
      </c>
      <c r="F427" s="201">
        <v>0.79235577199593132</v>
      </c>
      <c r="G427" s="201">
        <v>0.74700107510802904</v>
      </c>
      <c r="H427" s="200">
        <v>1084507.1188633477</v>
      </c>
      <c r="I427" s="200">
        <v>1571493.421482936</v>
      </c>
      <c r="J427" s="201">
        <v>0.94246381898174392</v>
      </c>
      <c r="K427" s="201">
        <v>1.0201704993090366</v>
      </c>
      <c r="L427" s="201">
        <v>0.47836735802698493</v>
      </c>
      <c r="M427" s="201">
        <v>0.40125983549790439</v>
      </c>
      <c r="N427" s="201">
        <v>0.50967664787972788</v>
      </c>
      <c r="O427" s="201">
        <v>0.6074408679902864</v>
      </c>
      <c r="P427" s="201">
        <v>0.96420705453044775</v>
      </c>
      <c r="Q427" s="201">
        <v>0.97012385348656505</v>
      </c>
      <c r="R427" s="201">
        <v>0.97261885978424834</v>
      </c>
      <c r="S427" s="201">
        <v>0.96689648479428802</v>
      </c>
      <c r="T427" s="202">
        <v>441378.60259520239</v>
      </c>
      <c r="U427" s="202">
        <v>659435.31184783031</v>
      </c>
      <c r="V427" s="202">
        <v>1629561318</v>
      </c>
      <c r="W427" s="202">
        <v>2246099065</v>
      </c>
      <c r="X427" s="202"/>
      <c r="Y427" s="202"/>
      <c r="Z427" s="203">
        <v>10.901660322021755</v>
      </c>
      <c r="AA427" s="203">
        <v>11.826294549582704</v>
      </c>
      <c r="AB427" s="202">
        <v>0</v>
      </c>
      <c r="AC427" s="202">
        <v>0</v>
      </c>
      <c r="AD427" s="202">
        <v>248609.7326633553</v>
      </c>
      <c r="AE427" s="202">
        <v>431271.37375020864</v>
      </c>
      <c r="AF427" s="202">
        <v>68943.057423023114</v>
      </c>
      <c r="AG427" s="202">
        <v>75552.482551050532</v>
      </c>
      <c r="AH427" s="202">
        <v>23437.363020291861</v>
      </c>
      <c r="AI427" s="202">
        <v>35933.051159626761</v>
      </c>
      <c r="AJ427" s="202">
        <v>24405.255105053075</v>
      </c>
      <c r="AK427" s="202">
        <v>222771.9953281224</v>
      </c>
      <c r="AL427" s="229">
        <v>4.1392676798003375E-2</v>
      </c>
      <c r="AM427" s="229">
        <v>8.8507400316450574E-2</v>
      </c>
      <c r="AN427" s="229">
        <v>3.1157868991370598E-2</v>
      </c>
      <c r="AO427" s="229">
        <v>4.4666506372404186E-2</v>
      </c>
      <c r="AP427" s="229">
        <v>0.27304500088303391</v>
      </c>
      <c r="AQ427" s="229">
        <v>0.27989144276916794</v>
      </c>
      <c r="AR427" s="229">
        <v>0</v>
      </c>
      <c r="AS427" s="229">
        <v>0</v>
      </c>
      <c r="AT427" s="229">
        <v>0</v>
      </c>
      <c r="AU427" s="229">
        <v>0</v>
      </c>
      <c r="AV427" s="229">
        <v>0</v>
      </c>
      <c r="AW427" s="229">
        <v>0</v>
      </c>
      <c r="AX427" s="229">
        <v>0</v>
      </c>
      <c r="AY427" s="229">
        <v>0</v>
      </c>
      <c r="AZ427" s="229">
        <v>0</v>
      </c>
      <c r="BA427" s="229">
        <v>0</v>
      </c>
      <c r="BB427" s="236" t="s">
        <v>706</v>
      </c>
      <c r="BC427" s="236" t="s">
        <v>1344</v>
      </c>
      <c r="BD427" s="236" t="s">
        <v>782</v>
      </c>
    </row>
    <row r="428" spans="1:56" ht="18" customHeight="1" x14ac:dyDescent="0.15">
      <c r="A428" s="194" t="s">
        <v>1109</v>
      </c>
      <c r="B428" s="195">
        <v>695687.49843468878</v>
      </c>
      <c r="C428" s="195">
        <v>1125383.3875314863</v>
      </c>
      <c r="D428" s="226">
        <v>2.0366179575090073</v>
      </c>
      <c r="E428" s="226">
        <v>1.8240711671317626</v>
      </c>
      <c r="F428" s="196">
        <v>0.68787314969830327</v>
      </c>
      <c r="G428" s="196">
        <v>0.56715235693077282</v>
      </c>
      <c r="H428" s="195">
        <v>835442.48044260521</v>
      </c>
      <c r="I428" s="195">
        <v>1422115.5798668584</v>
      </c>
      <c r="J428" s="196">
        <v>1.2916499151597323</v>
      </c>
      <c r="K428" s="196">
        <v>1.05960867754944</v>
      </c>
      <c r="L428" s="196">
        <v>0.46006186248307773</v>
      </c>
      <c r="M428" s="196">
        <v>0.41260640128969772</v>
      </c>
      <c r="N428" s="196">
        <v>0.48862886163417918</v>
      </c>
      <c r="O428" s="196">
        <v>0.52731918629769303</v>
      </c>
      <c r="P428" s="196">
        <v>1.0286181066380349</v>
      </c>
      <c r="Q428" s="196">
        <v>0.99580528846281668</v>
      </c>
      <c r="R428" s="196">
        <v>1.026520061585122</v>
      </c>
      <c r="S428" s="196">
        <v>0.99425561749569802</v>
      </c>
      <c r="T428" s="197">
        <v>375628.21219863265</v>
      </c>
      <c r="U428" s="197">
        <v>661042.99793091044</v>
      </c>
      <c r="V428" s="197">
        <v>244721715</v>
      </c>
      <c r="W428" s="197">
        <v>627590310</v>
      </c>
      <c r="X428" s="197"/>
      <c r="Y428" s="197"/>
      <c r="Z428" s="198">
        <v>37.13545284668303</v>
      </c>
      <c r="AA428" s="198">
        <v>17.732898947139425</v>
      </c>
      <c r="AB428" s="197">
        <v>0</v>
      </c>
      <c r="AC428" s="197">
        <v>0</v>
      </c>
      <c r="AD428" s="197">
        <v>290006.75897804968</v>
      </c>
      <c r="AE428" s="197">
        <v>494826.97853544448</v>
      </c>
      <c r="AF428" s="197">
        <v>65430.063512054694</v>
      </c>
      <c r="AG428" s="197">
        <v>73151.358456279238</v>
      </c>
      <c r="AH428" s="197">
        <v>16370.517560273482</v>
      </c>
      <c r="AI428" s="197">
        <v>30453.62488305146</v>
      </c>
      <c r="AJ428" s="197">
        <v>48375.243522849953</v>
      </c>
      <c r="AK428" s="197">
        <v>282470.08503058658</v>
      </c>
      <c r="AL428" s="227">
        <v>2.5423039880542876E-2</v>
      </c>
      <c r="AM428" s="227">
        <v>7.1905979015933388E-2</v>
      </c>
      <c r="AN428" s="227">
        <v>0.33037056968321488</v>
      </c>
      <c r="AO428" s="227">
        <v>0.22658420138233071</v>
      </c>
      <c r="AP428" s="227">
        <v>0.30660185664752215</v>
      </c>
      <c r="AQ428" s="227">
        <v>0.31271573664973423</v>
      </c>
      <c r="AR428" s="227">
        <v>0</v>
      </c>
      <c r="AS428" s="227">
        <v>0</v>
      </c>
      <c r="AT428" s="227">
        <v>0</v>
      </c>
      <c r="AU428" s="227">
        <v>0</v>
      </c>
      <c r="AV428" s="227">
        <v>0</v>
      </c>
      <c r="AW428" s="227">
        <v>0</v>
      </c>
      <c r="AX428" s="227">
        <v>0</v>
      </c>
      <c r="AY428" s="227">
        <v>0</v>
      </c>
      <c r="AZ428" s="227">
        <v>0</v>
      </c>
      <c r="BA428" s="227">
        <v>0</v>
      </c>
      <c r="BB428" s="237" t="s">
        <v>706</v>
      </c>
      <c r="BC428" s="237" t="s">
        <v>1344</v>
      </c>
      <c r="BD428" s="237" t="s">
        <v>782</v>
      </c>
    </row>
    <row r="429" spans="1:56" ht="18" customHeight="1" x14ac:dyDescent="0.15">
      <c r="A429" s="199" t="s">
        <v>1110</v>
      </c>
      <c r="B429" s="200">
        <v>1512504.8880022799</v>
      </c>
      <c r="C429" s="200">
        <v>2509903.8338557994</v>
      </c>
      <c r="D429" s="228">
        <v>3.1519348597251504</v>
      </c>
      <c r="E429" s="228">
        <v>3.1106091448704607</v>
      </c>
      <c r="F429" s="201">
        <v>0.57409352081728338</v>
      </c>
      <c r="G429" s="201">
        <v>0.5229438561991856</v>
      </c>
      <c r="H429" s="200">
        <v>2638597.893986891</v>
      </c>
      <c r="I429" s="200">
        <v>3720503.2251353664</v>
      </c>
      <c r="J429" s="201">
        <v>0.33113599616340139</v>
      </c>
      <c r="K429" s="201">
        <v>0.43076971609479187</v>
      </c>
      <c r="L429" s="201">
        <v>0.57171950672931948</v>
      </c>
      <c r="M429" s="201">
        <v>0.48899272163292534</v>
      </c>
      <c r="N429" s="201">
        <v>0.44027159991065712</v>
      </c>
      <c r="O429" s="201">
        <v>0.49981914855467252</v>
      </c>
      <c r="P429" s="201">
        <v>1.0764100983910303</v>
      </c>
      <c r="Q429" s="201">
        <v>1.0278562000873579</v>
      </c>
      <c r="R429" s="201">
        <v>1.0761169462740681</v>
      </c>
      <c r="S429" s="201">
        <v>1.027683846417395</v>
      </c>
      <c r="T429" s="202">
        <v>647776.33950793196</v>
      </c>
      <c r="U429" s="202">
        <v>1282579.1271017385</v>
      </c>
      <c r="V429" s="202">
        <v>264752920</v>
      </c>
      <c r="W429" s="202">
        <v>687261656</v>
      </c>
      <c r="X429" s="202"/>
      <c r="Y429" s="202"/>
      <c r="Z429" s="203">
        <v>21.914316775494562</v>
      </c>
      <c r="AA429" s="203">
        <v>16.836373433577389</v>
      </c>
      <c r="AB429" s="202">
        <v>0</v>
      </c>
      <c r="AC429" s="202">
        <v>0</v>
      </c>
      <c r="AD429" s="202">
        <v>434068.48522846017</v>
      </c>
      <c r="AE429" s="202">
        <v>704993.88762230461</v>
      </c>
      <c r="AF429" s="202">
        <v>98884.336468129579</v>
      </c>
      <c r="AG429" s="202">
        <v>113137.65849719768</v>
      </c>
      <c r="AH429" s="202">
        <v>66732.109147905387</v>
      </c>
      <c r="AI429" s="202">
        <v>104033.15417497864</v>
      </c>
      <c r="AJ429" s="202">
        <v>82065.767075140117</v>
      </c>
      <c r="AK429" s="202">
        <v>366110.57205281663</v>
      </c>
      <c r="AL429" s="229">
        <v>4.3544056736950193E-2</v>
      </c>
      <c r="AM429" s="229">
        <v>6.7449533800974293E-2</v>
      </c>
      <c r="AN429" s="229">
        <v>0.15921718228739393</v>
      </c>
      <c r="AO429" s="229">
        <v>0.23440756194251422</v>
      </c>
      <c r="AP429" s="229">
        <v>0.17374504183206968</v>
      </c>
      <c r="AQ429" s="229">
        <v>0.24558387717959138</v>
      </c>
      <c r="AR429" s="229">
        <v>0</v>
      </c>
      <c r="AS429" s="229">
        <v>0</v>
      </c>
      <c r="AT429" s="229">
        <v>0</v>
      </c>
      <c r="AU429" s="229">
        <v>0</v>
      </c>
      <c r="AV429" s="229">
        <v>0</v>
      </c>
      <c r="AW429" s="229">
        <v>0</v>
      </c>
      <c r="AX429" s="229">
        <v>0</v>
      </c>
      <c r="AY429" s="229">
        <v>0</v>
      </c>
      <c r="AZ429" s="229">
        <v>0</v>
      </c>
      <c r="BA429" s="229">
        <v>0</v>
      </c>
      <c r="BB429" s="236" t="s">
        <v>705</v>
      </c>
      <c r="BC429" s="236" t="s">
        <v>1344</v>
      </c>
      <c r="BD429" s="236" t="s">
        <v>800</v>
      </c>
    </row>
    <row r="430" spans="1:56" ht="18" customHeight="1" x14ac:dyDescent="0.15">
      <c r="A430" s="194" t="s">
        <v>1111</v>
      </c>
      <c r="B430" s="195">
        <v>1052686.8660580146</v>
      </c>
      <c r="C430" s="195">
        <v>1625683.9718594707</v>
      </c>
      <c r="D430" s="226">
        <v>2.8397618310947252</v>
      </c>
      <c r="E430" s="226">
        <v>2.5499888527246837</v>
      </c>
      <c r="F430" s="196">
        <v>0.68314390253639923</v>
      </c>
      <c r="G430" s="196">
        <v>0.60857749562817554</v>
      </c>
      <c r="H430" s="195">
        <v>1309041.0973650757</v>
      </c>
      <c r="I430" s="195">
        <v>2339421.237489888</v>
      </c>
      <c r="J430" s="196">
        <v>0.28844340685558467</v>
      </c>
      <c r="K430" s="196">
        <v>0.27664076300320162</v>
      </c>
      <c r="L430" s="196">
        <v>0.47188144557422218</v>
      </c>
      <c r="M430" s="196">
        <v>0.36528017578271765</v>
      </c>
      <c r="N430" s="196">
        <v>0.46130215943504499</v>
      </c>
      <c r="O430" s="196">
        <v>0.59482576391255959</v>
      </c>
      <c r="P430" s="196">
        <v>1.0126962134022555</v>
      </c>
      <c r="Q430" s="196">
        <v>0.99460043799377174</v>
      </c>
      <c r="R430" s="196">
        <v>1.0125689380482261</v>
      </c>
      <c r="S430" s="196">
        <v>0.99426642659005204</v>
      </c>
      <c r="T430" s="197">
        <v>555943.4659655611</v>
      </c>
      <c r="U430" s="197">
        <v>1031853.8448514966</v>
      </c>
      <c r="V430" s="197">
        <v>627284076</v>
      </c>
      <c r="W430" s="197">
        <v>1223216520</v>
      </c>
      <c r="X430" s="197"/>
      <c r="Y430" s="197"/>
      <c r="Z430" s="198">
        <v>17.63168201430868</v>
      </c>
      <c r="AA430" s="198">
        <v>17.115585169583309</v>
      </c>
      <c r="AB430" s="197">
        <v>0</v>
      </c>
      <c r="AC430" s="197">
        <v>0</v>
      </c>
      <c r="AD430" s="197">
        <v>321978.32768981857</v>
      </c>
      <c r="AE430" s="197">
        <v>487776.34623829892</v>
      </c>
      <c r="AF430" s="197">
        <v>81192.557610077434</v>
      </c>
      <c r="AG430" s="197">
        <v>87301.817693285557</v>
      </c>
      <c r="AH430" s="197">
        <v>30072.777938287301</v>
      </c>
      <c r="AI430" s="197">
        <v>50089.585114989022</v>
      </c>
      <c r="AJ430" s="197">
        <v>14866.50306252167</v>
      </c>
      <c r="AK430" s="197">
        <v>248063.86958280363</v>
      </c>
      <c r="AL430" s="227">
        <v>4.8926316254350094E-2</v>
      </c>
      <c r="AM430" s="227">
        <v>0.14907453437791882</v>
      </c>
      <c r="AN430" s="227">
        <v>0.14234198299582193</v>
      </c>
      <c r="AO430" s="227">
        <v>8.9105306288127031E-2</v>
      </c>
      <c r="AP430" s="227">
        <v>0.18478320339177842</v>
      </c>
      <c r="AQ430" s="227">
        <v>0.2039337771412926</v>
      </c>
      <c r="AR430" s="227">
        <v>0</v>
      </c>
      <c r="AS430" s="227">
        <v>0</v>
      </c>
      <c r="AT430" s="227">
        <v>0</v>
      </c>
      <c r="AU430" s="227">
        <v>0</v>
      </c>
      <c r="AV430" s="227">
        <v>0</v>
      </c>
      <c r="AW430" s="227">
        <v>0</v>
      </c>
      <c r="AX430" s="227">
        <v>0</v>
      </c>
      <c r="AY430" s="227">
        <v>0</v>
      </c>
      <c r="AZ430" s="227">
        <v>0</v>
      </c>
      <c r="BA430" s="227">
        <v>0</v>
      </c>
      <c r="BB430" s="237" t="s">
        <v>705</v>
      </c>
      <c r="BC430" s="237" t="s">
        <v>1344</v>
      </c>
      <c r="BD430" s="237" t="s">
        <v>803</v>
      </c>
    </row>
    <row r="431" spans="1:56" ht="18" customHeight="1" x14ac:dyDescent="0.15">
      <c r="A431" s="199" t="s">
        <v>1112</v>
      </c>
      <c r="B431" s="200">
        <v>1064579.7689799434</v>
      </c>
      <c r="C431" s="200">
        <v>1585639.6950904394</v>
      </c>
      <c r="D431" s="228">
        <v>2.1742180958451938</v>
      </c>
      <c r="E431" s="228">
        <v>1.9184272882466609</v>
      </c>
      <c r="F431" s="201">
        <v>0.67879907674435069</v>
      </c>
      <c r="G431" s="201">
        <v>0.60265539782214217</v>
      </c>
      <c r="H431" s="200">
        <v>1412784.7334194661</v>
      </c>
      <c r="I431" s="200">
        <v>2141130.3092161929</v>
      </c>
      <c r="J431" s="201">
        <v>1.462700315337794</v>
      </c>
      <c r="K431" s="201">
        <v>1.0434648821954216</v>
      </c>
      <c r="L431" s="201">
        <v>0.48597652143357867</v>
      </c>
      <c r="M431" s="201">
        <v>0.38612577753521665</v>
      </c>
      <c r="N431" s="201">
        <v>0.47236098475900035</v>
      </c>
      <c r="O431" s="201">
        <v>0.57760433818947388</v>
      </c>
      <c r="P431" s="201">
        <v>0.97848571124322281</v>
      </c>
      <c r="Q431" s="201">
        <v>0.95760518159192487</v>
      </c>
      <c r="R431" s="201">
        <v>0.97846117553072876</v>
      </c>
      <c r="S431" s="201">
        <v>0.95760428789217777</v>
      </c>
      <c r="T431" s="202">
        <v>547218.99606250774</v>
      </c>
      <c r="U431" s="202">
        <v>973383.33493293962</v>
      </c>
      <c r="V431" s="202">
        <v>801979</v>
      </c>
      <c r="W431" s="202">
        <v>586648827</v>
      </c>
      <c r="X431" s="202"/>
      <c r="Y431" s="202"/>
      <c r="Z431" s="203">
        <v>20.180188411808828</v>
      </c>
      <c r="AA431" s="203">
        <v>14.087423654129964</v>
      </c>
      <c r="AB431" s="202">
        <v>0</v>
      </c>
      <c r="AC431" s="202">
        <v>0</v>
      </c>
      <c r="AD431" s="202">
        <v>388669.88710471272</v>
      </c>
      <c r="AE431" s="202">
        <v>634307.65042451094</v>
      </c>
      <c r="AF431" s="202">
        <v>90551.150362987581</v>
      </c>
      <c r="AG431" s="202">
        <v>100181.96739264182</v>
      </c>
      <c r="AH431" s="202">
        <v>30476.672449858499</v>
      </c>
      <c r="AI431" s="202">
        <v>46113.670911775567</v>
      </c>
      <c r="AJ431" s="202">
        <v>64117.252614740988</v>
      </c>
      <c r="AK431" s="202">
        <v>358765.89042697189</v>
      </c>
      <c r="AL431" s="229">
        <v>3.8286262157669067E-2</v>
      </c>
      <c r="AM431" s="229">
        <v>0.1017941407989387</v>
      </c>
      <c r="AN431" s="229">
        <v>0.33983108217524582</v>
      </c>
      <c r="AO431" s="229">
        <v>0.31483170952277029</v>
      </c>
      <c r="AP431" s="229">
        <v>0.24320355164768503</v>
      </c>
      <c r="AQ431" s="229">
        <v>0.2793092181111908</v>
      </c>
      <c r="AR431" s="229">
        <v>0</v>
      </c>
      <c r="AS431" s="229">
        <v>0</v>
      </c>
      <c r="AT431" s="229">
        <v>0</v>
      </c>
      <c r="AU431" s="229">
        <v>0</v>
      </c>
      <c r="AV431" s="229">
        <v>0</v>
      </c>
      <c r="AW431" s="229">
        <v>0</v>
      </c>
      <c r="AX431" s="229">
        <v>0</v>
      </c>
      <c r="AY431" s="229">
        <v>0</v>
      </c>
      <c r="AZ431" s="229">
        <v>0</v>
      </c>
      <c r="BA431" s="229">
        <v>0</v>
      </c>
      <c r="BB431" s="236" t="s">
        <v>705</v>
      </c>
      <c r="BC431" s="236" t="s">
        <v>1344</v>
      </c>
      <c r="BD431" s="236" t="s">
        <v>803</v>
      </c>
    </row>
    <row r="432" spans="1:56" ht="18" customHeight="1" x14ac:dyDescent="0.15">
      <c r="A432" s="194" t="s">
        <v>1113</v>
      </c>
      <c r="B432" s="195">
        <v>1185778.3585374772</v>
      </c>
      <c r="C432" s="195">
        <v>1582404.5471297989</v>
      </c>
      <c r="D432" s="226">
        <v>3.3648610660033342</v>
      </c>
      <c r="E432" s="226">
        <v>2.6901663136852414</v>
      </c>
      <c r="F432" s="196">
        <v>0.57788556620391784</v>
      </c>
      <c r="G432" s="196">
        <v>0.58849787699883149</v>
      </c>
      <c r="H432" s="195">
        <v>1344313.1769652651</v>
      </c>
      <c r="I432" s="195">
        <v>2119846.1396709327</v>
      </c>
      <c r="J432" s="196">
        <v>0.67624179399163398</v>
      </c>
      <c r="K432" s="196">
        <v>0.48534226860394425</v>
      </c>
      <c r="L432" s="196">
        <v>0.63986916287335205</v>
      </c>
      <c r="M432" s="196">
        <v>0.57492368138627481</v>
      </c>
      <c r="N432" s="196">
        <v>0.36503404378967463</v>
      </c>
      <c r="O432" s="196">
        <v>0.41837461854280572</v>
      </c>
      <c r="P432" s="196">
        <v>0.99946554514448094</v>
      </c>
      <c r="Q432" s="196">
        <v>1.0420141718283524</v>
      </c>
      <c r="R432" s="196">
        <v>1.0066136656654248</v>
      </c>
      <c r="S432" s="196">
        <v>1.0397530373779544</v>
      </c>
      <c r="T432" s="197">
        <v>427035.35290676419</v>
      </c>
      <c r="U432" s="197">
        <v>672642.69945155398</v>
      </c>
      <c r="V432" s="197">
        <v>164517373</v>
      </c>
      <c r="W432" s="197">
        <v>508209147</v>
      </c>
      <c r="X432" s="197"/>
      <c r="Y432" s="197"/>
      <c r="Z432" s="198">
        <v>10.111202865854089</v>
      </c>
      <c r="AA432" s="198">
        <v>13.584526162252855</v>
      </c>
      <c r="AB432" s="197">
        <v>0</v>
      </c>
      <c r="AC432" s="197">
        <v>0</v>
      </c>
      <c r="AD432" s="197">
        <v>310541.35466179164</v>
      </c>
      <c r="AE432" s="197">
        <v>524720.20782449737</v>
      </c>
      <c r="AF432" s="197">
        <v>88600.671444241321</v>
      </c>
      <c r="AG432" s="197">
        <v>90669.568702010976</v>
      </c>
      <c r="AH432" s="197">
        <v>32401.29323583181</v>
      </c>
      <c r="AI432" s="197">
        <v>51048.680219378432</v>
      </c>
      <c r="AJ432" s="197">
        <v>51410.588226691041</v>
      </c>
      <c r="AK432" s="197">
        <v>261980.68504570384</v>
      </c>
      <c r="AL432" s="227">
        <v>2.5278338708688085E-2</v>
      </c>
      <c r="AM432" s="227">
        <v>2.8145090266968691E-2</v>
      </c>
      <c r="AN432" s="227">
        <v>8.8227516698674499E-2</v>
      </c>
      <c r="AO432" s="227">
        <v>7.8025358684294596E-2</v>
      </c>
      <c r="AP432" s="227">
        <v>0.21104906858600933</v>
      </c>
      <c r="AQ432" s="227">
        <v>0.25115364407698093</v>
      </c>
      <c r="AR432" s="227">
        <v>0</v>
      </c>
      <c r="AS432" s="227">
        <v>0</v>
      </c>
      <c r="AT432" s="227">
        <v>0</v>
      </c>
      <c r="AU432" s="227">
        <v>0</v>
      </c>
      <c r="AV432" s="227">
        <v>0</v>
      </c>
      <c r="AW432" s="227">
        <v>0</v>
      </c>
      <c r="AX432" s="227">
        <v>0</v>
      </c>
      <c r="AY432" s="227">
        <v>0</v>
      </c>
      <c r="AZ432" s="227">
        <v>0</v>
      </c>
      <c r="BA432" s="227">
        <v>0</v>
      </c>
      <c r="BB432" s="237" t="s">
        <v>705</v>
      </c>
      <c r="BC432" s="237" t="s">
        <v>1344</v>
      </c>
      <c r="BD432" s="237" t="s">
        <v>800</v>
      </c>
    </row>
    <row r="433" spans="1:56" ht="18" customHeight="1" x14ac:dyDescent="0.15">
      <c r="A433" s="199" t="s">
        <v>1114</v>
      </c>
      <c r="B433" s="200">
        <v>1160626.2943162634</v>
      </c>
      <c r="C433" s="200">
        <v>2094986.4112019597</v>
      </c>
      <c r="D433" s="228">
        <v>2.6517057185413888</v>
      </c>
      <c r="E433" s="228">
        <v>2.8318308497384561</v>
      </c>
      <c r="F433" s="201">
        <v>0.60468565933310325</v>
      </c>
      <c r="G433" s="201">
        <v>0.53878267317173367</v>
      </c>
      <c r="H433" s="200">
        <v>1698895.5679102254</v>
      </c>
      <c r="I433" s="200">
        <v>3327431.4635704593</v>
      </c>
      <c r="J433" s="201">
        <v>0.80208264393992579</v>
      </c>
      <c r="K433" s="201">
        <v>0.6572629684590936</v>
      </c>
      <c r="L433" s="201">
        <v>0.50583297473640698</v>
      </c>
      <c r="M433" s="201">
        <v>0.42914345727321279</v>
      </c>
      <c r="N433" s="201">
        <v>0.50113070187354425</v>
      </c>
      <c r="O433" s="201">
        <v>0.583580878484528</v>
      </c>
      <c r="P433" s="201">
        <v>1.0142139111569233</v>
      </c>
      <c r="Q433" s="201">
        <v>0.99140658180846186</v>
      </c>
      <c r="R433" s="201">
        <v>1.0139213447605062</v>
      </c>
      <c r="S433" s="201">
        <v>0.99127901688309894</v>
      </c>
      <c r="T433" s="202">
        <v>573543.24330497533</v>
      </c>
      <c r="U433" s="202">
        <v>1195936.6997583502</v>
      </c>
      <c r="V433" s="202">
        <v>456013917</v>
      </c>
      <c r="W433" s="202">
        <v>1693263344</v>
      </c>
      <c r="X433" s="202"/>
      <c r="Y433" s="202"/>
      <c r="Z433" s="203">
        <v>20.584743781194152</v>
      </c>
      <c r="AA433" s="203">
        <v>15.699132553560899</v>
      </c>
      <c r="AB433" s="202">
        <v>0</v>
      </c>
      <c r="AC433" s="202">
        <v>0</v>
      </c>
      <c r="AD433" s="202">
        <v>363307.24436426233</v>
      </c>
      <c r="AE433" s="202">
        <v>588380.03770399559</v>
      </c>
      <c r="AF433" s="202">
        <v>74456.606011453536</v>
      </c>
      <c r="AG433" s="202">
        <v>84392.048495481475</v>
      </c>
      <c r="AH433" s="202">
        <v>38249.674203052069</v>
      </c>
      <c r="AI433" s="202">
        <v>74226.561355887316</v>
      </c>
      <c r="AJ433" s="202">
        <v>49906.612830613391</v>
      </c>
      <c r="AK433" s="202">
        <v>288758.06822470127</v>
      </c>
      <c r="AL433" s="229">
        <v>4.594078280922298E-2</v>
      </c>
      <c r="AM433" s="229">
        <v>8.2838507886439081E-2</v>
      </c>
      <c r="AN433" s="229">
        <v>0.28667751749952275</v>
      </c>
      <c r="AO433" s="229">
        <v>0.1802776916435046</v>
      </c>
      <c r="AP433" s="229">
        <v>0.21533038522820713</v>
      </c>
      <c r="AQ433" s="229">
        <v>0.25958834565659406</v>
      </c>
      <c r="AR433" s="229">
        <v>0</v>
      </c>
      <c r="AS433" s="229">
        <v>0</v>
      </c>
      <c r="AT433" s="229">
        <v>0</v>
      </c>
      <c r="AU433" s="229">
        <v>0</v>
      </c>
      <c r="AV433" s="229">
        <v>0</v>
      </c>
      <c r="AW433" s="229">
        <v>0</v>
      </c>
      <c r="AX433" s="229">
        <v>0</v>
      </c>
      <c r="AY433" s="229">
        <v>0</v>
      </c>
      <c r="AZ433" s="229">
        <v>0</v>
      </c>
      <c r="BA433" s="229">
        <v>0</v>
      </c>
      <c r="BB433" s="236" t="s">
        <v>705</v>
      </c>
      <c r="BC433" s="236" t="s">
        <v>1344</v>
      </c>
      <c r="BD433" s="236" t="s">
        <v>777</v>
      </c>
    </row>
    <row r="434" spans="1:56" ht="18" customHeight="1" x14ac:dyDescent="0.15">
      <c r="A434" s="194" t="s">
        <v>1115</v>
      </c>
      <c r="B434" s="195">
        <v>1170984.2419661833</v>
      </c>
      <c r="C434" s="195">
        <v>1758856.8971458077</v>
      </c>
      <c r="D434" s="226">
        <v>3.6202795609387248</v>
      </c>
      <c r="E434" s="226">
        <v>2.8904820249824499</v>
      </c>
      <c r="F434" s="196">
        <v>0.71977639141728744</v>
      </c>
      <c r="G434" s="196">
        <v>0.61067052051819881</v>
      </c>
      <c r="H434" s="195">
        <v>917486.07791841996</v>
      </c>
      <c r="I434" s="195">
        <v>1602074.7786976895</v>
      </c>
      <c r="J434" s="196">
        <v>0.80135509832960805</v>
      </c>
      <c r="K434" s="196">
        <v>0.76858456777610928</v>
      </c>
      <c r="L434" s="196">
        <v>0.66474224520535696</v>
      </c>
      <c r="M434" s="196">
        <v>0.59924898061443588</v>
      </c>
      <c r="N434" s="196">
        <v>0.2903317756588068</v>
      </c>
      <c r="O434" s="196">
        <v>0.30597386861016451</v>
      </c>
      <c r="P434" s="196">
        <v>1.0028603181044433</v>
      </c>
      <c r="Q434" s="196">
        <v>0.97811522277764817</v>
      </c>
      <c r="R434" s="196">
        <v>0.99949918094359136</v>
      </c>
      <c r="S434" s="196">
        <v>0.97431269323353586</v>
      </c>
      <c r="T434" s="197">
        <v>392581.54786148976</v>
      </c>
      <c r="U434" s="197">
        <v>704863.69448451279</v>
      </c>
      <c r="V434" s="197">
        <v>2593597934</v>
      </c>
      <c r="W434" s="197">
        <v>5623886815</v>
      </c>
      <c r="X434" s="197"/>
      <c r="Y434" s="197"/>
      <c r="Z434" s="198">
        <v>23.652577430540582</v>
      </c>
      <c r="AA434" s="198">
        <v>13.560487128241254</v>
      </c>
      <c r="AB434" s="197">
        <v>0</v>
      </c>
      <c r="AC434" s="197">
        <v>0</v>
      </c>
      <c r="AD434" s="197">
        <v>272744.75496112189</v>
      </c>
      <c r="AE434" s="197">
        <v>451420.00917540817</v>
      </c>
      <c r="AF434" s="197">
        <v>57440.155760022535</v>
      </c>
      <c r="AG434" s="197">
        <v>85395.352783776179</v>
      </c>
      <c r="AH434" s="197">
        <v>17529.653199443503</v>
      </c>
      <c r="AI434" s="197">
        <v>34842.390774233747</v>
      </c>
      <c r="AJ434" s="197">
        <v>42696.662080385111</v>
      </c>
      <c r="AK434" s="197">
        <v>232577.9228412185</v>
      </c>
      <c r="AL434" s="227">
        <v>6.5354167448664208E-2</v>
      </c>
      <c r="AM434" s="227">
        <v>0.16662458741891456</v>
      </c>
      <c r="AN434" s="227">
        <v>0.19470633726626047</v>
      </c>
      <c r="AO434" s="227">
        <v>0.10845000823622722</v>
      </c>
      <c r="AP434" s="227">
        <v>0.27323969173639318</v>
      </c>
      <c r="AQ434" s="227">
        <v>0.27828649133148364</v>
      </c>
      <c r="AR434" s="227">
        <v>0</v>
      </c>
      <c r="AS434" s="227">
        <v>0</v>
      </c>
      <c r="AT434" s="227">
        <v>0</v>
      </c>
      <c r="AU434" s="227">
        <v>0</v>
      </c>
      <c r="AV434" s="227">
        <v>0</v>
      </c>
      <c r="AW434" s="227">
        <v>0</v>
      </c>
      <c r="AX434" s="227">
        <v>0</v>
      </c>
      <c r="AY434" s="227">
        <v>0</v>
      </c>
      <c r="AZ434" s="227">
        <v>0</v>
      </c>
      <c r="BA434" s="227">
        <v>0</v>
      </c>
      <c r="BB434" s="237" t="s">
        <v>708</v>
      </c>
      <c r="BC434" s="237" t="s">
        <v>1344</v>
      </c>
      <c r="BD434" s="237" t="s">
        <v>774</v>
      </c>
    </row>
    <row r="435" spans="1:56" ht="18" customHeight="1" x14ac:dyDescent="0.15">
      <c r="A435" s="199" t="s">
        <v>1116</v>
      </c>
      <c r="B435" s="200">
        <v>1023604.7411738138</v>
      </c>
      <c r="C435" s="200">
        <v>1468727.9376709408</v>
      </c>
      <c r="D435" s="228">
        <v>3.0150172266765449</v>
      </c>
      <c r="E435" s="228">
        <v>2.3942089707531409</v>
      </c>
      <c r="F435" s="201">
        <v>0.69822853025017351</v>
      </c>
      <c r="G435" s="201">
        <v>0.61187742566947156</v>
      </c>
      <c r="H435" s="200">
        <v>1299725.572729782</v>
      </c>
      <c r="I435" s="200">
        <v>1789996.5184553233</v>
      </c>
      <c r="J435" s="201">
        <v>1.2065334578868572</v>
      </c>
      <c r="K435" s="201">
        <v>1.0362990156988263</v>
      </c>
      <c r="L435" s="201">
        <v>0.5451851139414664</v>
      </c>
      <c r="M435" s="201">
        <v>0.48501260339973296</v>
      </c>
      <c r="N435" s="201">
        <v>0.42013354677251591</v>
      </c>
      <c r="O435" s="201">
        <v>0.37068561268791145</v>
      </c>
      <c r="P435" s="201">
        <v>1.0185560860710507</v>
      </c>
      <c r="Q435" s="201">
        <v>0.9909483188327004</v>
      </c>
      <c r="R435" s="201">
        <v>1.0506740131185199</v>
      </c>
      <c r="S435" s="201">
        <v>1.0076029385749516</v>
      </c>
      <c r="T435" s="202">
        <v>465550.67372594291</v>
      </c>
      <c r="U435" s="202">
        <v>756376.37693523709</v>
      </c>
      <c r="V435" s="202">
        <v>-572949000</v>
      </c>
      <c r="W435" s="202">
        <v>1288404000</v>
      </c>
      <c r="X435" s="202"/>
      <c r="Y435" s="202"/>
      <c r="Z435" s="203">
        <v>34.492663333194685</v>
      </c>
      <c r="AA435" s="203">
        <v>17.235106348269973</v>
      </c>
      <c r="AB435" s="202">
        <v>0</v>
      </c>
      <c r="AC435" s="202">
        <v>0</v>
      </c>
      <c r="AD435" s="202">
        <v>270526.61029282614</v>
      </c>
      <c r="AE435" s="202">
        <v>471465.05909216375</v>
      </c>
      <c r="AF435" s="202">
        <v>56553.803979625125</v>
      </c>
      <c r="AG435" s="202">
        <v>83437.934408952904</v>
      </c>
      <c r="AH435" s="202">
        <v>22395.334102827892</v>
      </c>
      <c r="AI435" s="202">
        <v>37995.169748826935</v>
      </c>
      <c r="AJ435" s="202">
        <v>55797.499560886259</v>
      </c>
      <c r="AK435" s="202">
        <v>258542.04827741953</v>
      </c>
      <c r="AL435" s="229">
        <v>4.2899063299106449E-2</v>
      </c>
      <c r="AM435" s="229">
        <v>0.12861532374067855</v>
      </c>
      <c r="AN435" s="229">
        <v>0.17542792948087108</v>
      </c>
      <c r="AO435" s="229">
        <v>0.1694910339674465</v>
      </c>
      <c r="AP435" s="229">
        <v>0.27496045539662556</v>
      </c>
      <c r="AQ435" s="229">
        <v>0.27217444201463747</v>
      </c>
      <c r="AR435" s="229">
        <v>0</v>
      </c>
      <c r="AS435" s="229">
        <v>0</v>
      </c>
      <c r="AT435" s="229">
        <v>0</v>
      </c>
      <c r="AU435" s="229">
        <v>0</v>
      </c>
      <c r="AV435" s="229">
        <v>0</v>
      </c>
      <c r="AW435" s="229">
        <v>0</v>
      </c>
      <c r="AX435" s="229">
        <v>0</v>
      </c>
      <c r="AY435" s="229">
        <v>0</v>
      </c>
      <c r="AZ435" s="229">
        <v>0</v>
      </c>
      <c r="BA435" s="229">
        <v>0</v>
      </c>
      <c r="BB435" s="236" t="s">
        <v>707</v>
      </c>
      <c r="BC435" s="236" t="s">
        <v>1344</v>
      </c>
      <c r="BD435" s="236" t="s">
        <v>790</v>
      </c>
    </row>
    <row r="436" spans="1:56" ht="18" customHeight="1" x14ac:dyDescent="0.15">
      <c r="A436" s="194" t="s">
        <v>1117</v>
      </c>
      <c r="B436" s="195">
        <v>3011968.8720220015</v>
      </c>
      <c r="C436" s="195">
        <v>3379406.8150682743</v>
      </c>
      <c r="D436" s="226">
        <v>4.0347911790057189</v>
      </c>
      <c r="E436" s="226">
        <v>3.3248323907078841</v>
      </c>
      <c r="F436" s="196">
        <v>0.6184340195125092</v>
      </c>
      <c r="G436" s="196">
        <v>0.60716159694038463</v>
      </c>
      <c r="H436" s="195">
        <v>3700930.3879632885</v>
      </c>
      <c r="I436" s="195">
        <v>4131225.9402321638</v>
      </c>
      <c r="J436" s="196">
        <v>1.7186320085295208</v>
      </c>
      <c r="K436" s="196">
        <v>1.5436571458500628</v>
      </c>
      <c r="L436" s="196">
        <v>0.63617919986180116</v>
      </c>
      <c r="M436" s="196">
        <v>0.55286002288123348</v>
      </c>
      <c r="N436" s="196">
        <v>0.37480840672969523</v>
      </c>
      <c r="O436" s="196">
        <v>0.45868300799238165</v>
      </c>
      <c r="P436" s="196">
        <v>0.8971226399707849</v>
      </c>
      <c r="Q436" s="196">
        <v>0.89522512043254787</v>
      </c>
      <c r="R436" s="196">
        <v>0.91472971661599067</v>
      </c>
      <c r="S436" s="196">
        <v>0.90733592903727944</v>
      </c>
      <c r="T436" s="197">
        <v>1095816.9250103929</v>
      </c>
      <c r="U436" s="197">
        <v>1511067.8859646318</v>
      </c>
      <c r="V436" s="197">
        <v>234069176</v>
      </c>
      <c r="W436" s="197">
        <v>1370635047</v>
      </c>
      <c r="X436" s="197"/>
      <c r="Y436" s="197"/>
      <c r="Z436" s="198">
        <v>10.020631061459252</v>
      </c>
      <c r="AA436" s="198">
        <v>10.055489549969899</v>
      </c>
      <c r="AB436" s="197">
        <v>0</v>
      </c>
      <c r="AC436" s="197">
        <v>0</v>
      </c>
      <c r="AD436" s="197">
        <v>521471.61616193922</v>
      </c>
      <c r="AE436" s="197">
        <v>729805.7703942951</v>
      </c>
      <c r="AF436" s="197">
        <v>105605.76748425058</v>
      </c>
      <c r="AG436" s="197">
        <v>111553.99702599854</v>
      </c>
      <c r="AH436" s="197">
        <v>66687.179367465054</v>
      </c>
      <c r="AI436" s="197">
        <v>77998.453039557426</v>
      </c>
      <c r="AJ436" s="197">
        <v>120095.03904576125</v>
      </c>
      <c r="AK436" s="197">
        <v>369607.33951584541</v>
      </c>
      <c r="AL436" s="227">
        <v>8.2249115962610739E-2</v>
      </c>
      <c r="AM436" s="227">
        <v>9.9944594261986375E-2</v>
      </c>
      <c r="AN436" s="227">
        <v>0.2082808861694353</v>
      </c>
      <c r="AO436" s="227">
        <v>0.20113474638872345</v>
      </c>
      <c r="AP436" s="227">
        <v>0.2027141250733317</v>
      </c>
      <c r="AQ436" s="227">
        <v>0.23756841410252366</v>
      </c>
      <c r="AR436" s="227">
        <v>0</v>
      </c>
      <c r="AS436" s="227">
        <v>0</v>
      </c>
      <c r="AT436" s="227">
        <v>0</v>
      </c>
      <c r="AU436" s="227">
        <v>0</v>
      </c>
      <c r="AV436" s="227">
        <v>0</v>
      </c>
      <c r="AW436" s="227">
        <v>0</v>
      </c>
      <c r="AX436" s="227">
        <v>0</v>
      </c>
      <c r="AY436" s="227">
        <v>0</v>
      </c>
      <c r="AZ436" s="227">
        <v>0</v>
      </c>
      <c r="BA436" s="227">
        <v>0</v>
      </c>
      <c r="BB436" s="237" t="s">
        <v>705</v>
      </c>
      <c r="BC436" s="237" t="s">
        <v>1344</v>
      </c>
      <c r="BD436" s="237" t="s">
        <v>777</v>
      </c>
    </row>
    <row r="437" spans="1:56" ht="18" customHeight="1" x14ac:dyDescent="0.15">
      <c r="A437" s="199" t="s">
        <v>1118</v>
      </c>
      <c r="B437" s="200">
        <v>4087244.4645451829</v>
      </c>
      <c r="C437" s="200">
        <v>5244799.1970790206</v>
      </c>
      <c r="D437" s="228">
        <v>8.4597363971341455</v>
      </c>
      <c r="E437" s="228">
        <v>6.5095372682365795</v>
      </c>
      <c r="F437" s="201">
        <v>0.62241399071427472</v>
      </c>
      <c r="G437" s="201">
        <v>0.49972697540020083</v>
      </c>
      <c r="H437" s="200">
        <v>2047758.6211683918</v>
      </c>
      <c r="I437" s="200">
        <v>3468564.4651920777</v>
      </c>
      <c r="J437" s="201">
        <v>0.99219287318015781</v>
      </c>
      <c r="K437" s="201">
        <v>0.76961773726855542</v>
      </c>
      <c r="L437" s="201">
        <v>0.86654830340290578</v>
      </c>
      <c r="M437" s="201">
        <v>0.70936460545316549</v>
      </c>
      <c r="N437" s="201">
        <v>0.14117824770612081</v>
      </c>
      <c r="O437" s="201">
        <v>0.1901096508250501</v>
      </c>
      <c r="P437" s="201">
        <v>1.0070174287078173</v>
      </c>
      <c r="Q437" s="201">
        <v>0.99597576585531178</v>
      </c>
      <c r="R437" s="201">
        <v>1.0075675646860567</v>
      </c>
      <c r="S437" s="201">
        <v>0.99371122036252102</v>
      </c>
      <c r="T437" s="202">
        <v>545449.70820063702</v>
      </c>
      <c r="U437" s="202">
        <v>1524324.2839619827</v>
      </c>
      <c r="V437" s="202">
        <v>-884502637</v>
      </c>
      <c r="W437" s="202">
        <v>242124796</v>
      </c>
      <c r="X437" s="202"/>
      <c r="Y437" s="202"/>
      <c r="Z437" s="203">
        <v>10.27465022687522</v>
      </c>
      <c r="AA437" s="203">
        <v>11.75832721726942</v>
      </c>
      <c r="AB437" s="202">
        <v>0</v>
      </c>
      <c r="AC437" s="202">
        <v>0</v>
      </c>
      <c r="AD437" s="202">
        <v>391413.37121815293</v>
      </c>
      <c r="AE437" s="202">
        <v>606634.08108578832</v>
      </c>
      <c r="AF437" s="202">
        <v>67366.155727507969</v>
      </c>
      <c r="AG437" s="202">
        <v>112685.01997910033</v>
      </c>
      <c r="AH437" s="202">
        <v>64830.852856289814</v>
      </c>
      <c r="AI437" s="202">
        <v>108543.86569466563</v>
      </c>
      <c r="AJ437" s="202">
        <v>109378.20859872612</v>
      </c>
      <c r="AK437" s="202">
        <v>298928.7734375</v>
      </c>
      <c r="AL437" s="229">
        <v>5.5454197614571363E-2</v>
      </c>
      <c r="AM437" s="229">
        <v>0.15745955490333369</v>
      </c>
      <c r="AN437" s="229">
        <v>0.1682170275875001</v>
      </c>
      <c r="AO437" s="229">
        <v>0.15477112604102783</v>
      </c>
      <c r="AP437" s="229">
        <v>0.21962027932810349</v>
      </c>
      <c r="AQ437" s="229">
        <v>0.25121827553466242</v>
      </c>
      <c r="AR437" s="229">
        <v>0</v>
      </c>
      <c r="AS437" s="229">
        <v>0</v>
      </c>
      <c r="AT437" s="229">
        <v>0</v>
      </c>
      <c r="AU437" s="229">
        <v>0</v>
      </c>
      <c r="AV437" s="229">
        <v>0</v>
      </c>
      <c r="AW437" s="229">
        <v>0</v>
      </c>
      <c r="AX437" s="229">
        <v>0</v>
      </c>
      <c r="AY437" s="229">
        <v>0</v>
      </c>
      <c r="AZ437" s="229">
        <v>0</v>
      </c>
      <c r="BA437" s="229">
        <v>0</v>
      </c>
      <c r="BB437" s="236" t="s">
        <v>705</v>
      </c>
      <c r="BC437" s="236" t="s">
        <v>1344</v>
      </c>
      <c r="BD437" s="236" t="s">
        <v>777</v>
      </c>
    </row>
    <row r="438" spans="1:56" ht="18" customHeight="1" x14ac:dyDescent="0.15">
      <c r="A438" s="194" t="s">
        <v>1119</v>
      </c>
      <c r="B438" s="195">
        <v>1947925.0811101992</v>
      </c>
      <c r="C438" s="195">
        <v>2204482.8584162733</v>
      </c>
      <c r="D438" s="226">
        <v>4.286280397016152</v>
      </c>
      <c r="E438" s="226">
        <v>3.0661996234221793</v>
      </c>
      <c r="F438" s="196">
        <v>0.61890608383945533</v>
      </c>
      <c r="G438" s="196">
        <v>0.60414210972060611</v>
      </c>
      <c r="H438" s="195">
        <v>2670001.5087471786</v>
      </c>
      <c r="I438" s="195">
        <v>3037582.4398342911</v>
      </c>
      <c r="J438" s="196">
        <v>1.0120488748945817</v>
      </c>
      <c r="K438" s="196">
        <v>0.86456015606301717</v>
      </c>
      <c r="L438" s="196">
        <v>0.71232282710067096</v>
      </c>
      <c r="M438" s="196">
        <v>0.67724447682322331</v>
      </c>
      <c r="N438" s="196">
        <v>0.30023819513143984</v>
      </c>
      <c r="O438" s="196">
        <v>0.29016085574432421</v>
      </c>
      <c r="P438" s="196">
        <v>1.0434240501004106</v>
      </c>
      <c r="Q438" s="196">
        <v>1.0161822599757782</v>
      </c>
      <c r="R438" s="196">
        <v>1.0433559805240913</v>
      </c>
      <c r="S438" s="196">
        <v>1.0161363741340657</v>
      </c>
      <c r="T438" s="197">
        <v>560373.58035347832</v>
      </c>
      <c r="U438" s="197">
        <v>711509.01830238057</v>
      </c>
      <c r="V438" s="197">
        <v>-1677232257</v>
      </c>
      <c r="W438" s="197">
        <v>-920492316</v>
      </c>
      <c r="X438" s="197"/>
      <c r="Y438" s="197"/>
      <c r="Z438" s="198">
        <v>16.480926697736731</v>
      </c>
      <c r="AA438" s="198">
        <v>12.601748143813312</v>
      </c>
      <c r="AB438" s="197">
        <v>0</v>
      </c>
      <c r="AC438" s="197">
        <v>0</v>
      </c>
      <c r="AD438" s="197">
        <v>387503.2785630002</v>
      </c>
      <c r="AE438" s="197">
        <v>586109.09397445119</v>
      </c>
      <c r="AF438" s="197">
        <v>54260.898663554275</v>
      </c>
      <c r="AG438" s="197">
        <v>71603.7610942951</v>
      </c>
      <c r="AH438" s="197">
        <v>51386.238161809975</v>
      </c>
      <c r="AI438" s="197">
        <v>63166.476798173608</v>
      </c>
      <c r="AJ438" s="197">
        <v>77873.631836137894</v>
      </c>
      <c r="AK438" s="197">
        <v>288826.34813000209</v>
      </c>
      <c r="AL438" s="227">
        <v>3.3944608055715107E-2</v>
      </c>
      <c r="AM438" s="227">
        <v>7.2779607417807479E-2</v>
      </c>
      <c r="AN438" s="227">
        <v>0.13713032909587142</v>
      </c>
      <c r="AO438" s="227">
        <v>0.14010663412123095</v>
      </c>
      <c r="AP438" s="227">
        <v>0.20841755623330852</v>
      </c>
      <c r="AQ438" s="227">
        <v>0.25026502312523369</v>
      </c>
      <c r="AR438" s="227">
        <v>0</v>
      </c>
      <c r="AS438" s="227">
        <v>0</v>
      </c>
      <c r="AT438" s="227">
        <v>0</v>
      </c>
      <c r="AU438" s="227">
        <v>0</v>
      </c>
      <c r="AV438" s="227">
        <v>0</v>
      </c>
      <c r="AW438" s="227">
        <v>0</v>
      </c>
      <c r="AX438" s="227">
        <v>0</v>
      </c>
      <c r="AY438" s="227">
        <v>0</v>
      </c>
      <c r="AZ438" s="227">
        <v>0</v>
      </c>
      <c r="BA438" s="227">
        <v>0</v>
      </c>
      <c r="BB438" s="237" t="s">
        <v>706</v>
      </c>
      <c r="BC438" s="237" t="s">
        <v>1344</v>
      </c>
      <c r="BD438" s="237" t="s">
        <v>781</v>
      </c>
    </row>
    <row r="439" spans="1:56" ht="18" customHeight="1" x14ac:dyDescent="0.15">
      <c r="A439" s="199" t="s">
        <v>1120</v>
      </c>
      <c r="B439" s="200">
        <v>1062241.8636160998</v>
      </c>
      <c r="C439" s="200">
        <v>2053648.8955228634</v>
      </c>
      <c r="D439" s="228">
        <v>3.1080749988459777</v>
      </c>
      <c r="E439" s="228">
        <v>3.4933258830420972</v>
      </c>
      <c r="F439" s="201">
        <v>0.63636900077537328</v>
      </c>
      <c r="G439" s="201">
        <v>0.51228581748781499</v>
      </c>
      <c r="H439" s="200">
        <v>1476139.6145713921</v>
      </c>
      <c r="I439" s="200">
        <v>2791850.3406572412</v>
      </c>
      <c r="J439" s="201">
        <v>0.75081783962256676</v>
      </c>
      <c r="K439" s="201">
        <v>0.58883919100042104</v>
      </c>
      <c r="L439" s="201">
        <v>0.6520052368970003</v>
      </c>
      <c r="M439" s="201">
        <v>0.53061621350390298</v>
      </c>
      <c r="N439" s="201">
        <v>0.34950436277192137</v>
      </c>
      <c r="O439" s="201">
        <v>0.46758278146317761</v>
      </c>
      <c r="P439" s="201">
        <v>1.0134631606014228</v>
      </c>
      <c r="Q439" s="201">
        <v>1.0041567808411114</v>
      </c>
      <c r="R439" s="201">
        <v>1.0146962938215431</v>
      </c>
      <c r="S439" s="201">
        <v>1.0048937198984929</v>
      </c>
      <c r="T439" s="202">
        <v>369654.60568717367</v>
      </c>
      <c r="U439" s="202">
        <v>963949.49471404916</v>
      </c>
      <c r="V439" s="202">
        <v>-225402967</v>
      </c>
      <c r="W439" s="202">
        <v>672896294</v>
      </c>
      <c r="X439" s="202"/>
      <c r="Y439" s="202"/>
      <c r="Z439" s="203">
        <v>17.931372482838057</v>
      </c>
      <c r="AA439" s="203">
        <v>17.383579508086232</v>
      </c>
      <c r="AB439" s="202">
        <v>0</v>
      </c>
      <c r="AC439" s="202">
        <v>0</v>
      </c>
      <c r="AD439" s="202">
        <v>286796.19548465166</v>
      </c>
      <c r="AE439" s="202">
        <v>484735.37345561077</v>
      </c>
      <c r="AF439" s="202">
        <v>49333.519838237167</v>
      </c>
      <c r="AG439" s="202">
        <v>54856.194051713159</v>
      </c>
      <c r="AH439" s="202">
        <v>32725.411667303528</v>
      </c>
      <c r="AI439" s="202">
        <v>63019.885396764745</v>
      </c>
      <c r="AJ439" s="202">
        <v>72471.949560565539</v>
      </c>
      <c r="AK439" s="202">
        <v>279943.07113743474</v>
      </c>
      <c r="AL439" s="229">
        <v>4.4142024281230992E-2</v>
      </c>
      <c r="AM439" s="229">
        <v>8.3445361351793229E-2</v>
      </c>
      <c r="AN439" s="229">
        <v>0.60213799831933801</v>
      </c>
      <c r="AO439" s="229">
        <v>0.41250943141673452</v>
      </c>
      <c r="AP439" s="229">
        <v>0.24613274367137483</v>
      </c>
      <c r="AQ439" s="229">
        <v>0.25314270035262793</v>
      </c>
      <c r="AR439" s="229">
        <v>0</v>
      </c>
      <c r="AS439" s="229">
        <v>0</v>
      </c>
      <c r="AT439" s="229">
        <v>0</v>
      </c>
      <c r="AU439" s="229">
        <v>0</v>
      </c>
      <c r="AV439" s="229">
        <v>0</v>
      </c>
      <c r="AW439" s="229">
        <v>0</v>
      </c>
      <c r="AX439" s="229">
        <v>0</v>
      </c>
      <c r="AY439" s="229">
        <v>0</v>
      </c>
      <c r="AZ439" s="229">
        <v>0</v>
      </c>
      <c r="BA439" s="229">
        <v>0</v>
      </c>
      <c r="BB439" s="236" t="s">
        <v>705</v>
      </c>
      <c r="BC439" s="236" t="s">
        <v>1344</v>
      </c>
      <c r="BD439" s="236" t="s">
        <v>805</v>
      </c>
    </row>
    <row r="440" spans="1:56" ht="18" customHeight="1" x14ac:dyDescent="0.15">
      <c r="A440" s="194" t="s">
        <v>1121</v>
      </c>
      <c r="B440" s="195">
        <v>921870.81746987952</v>
      </c>
      <c r="C440" s="195">
        <v>1404899.3514759035</v>
      </c>
      <c r="D440" s="226">
        <v>2.5193803143457303</v>
      </c>
      <c r="E440" s="226">
        <v>1.8880336048200583</v>
      </c>
      <c r="F440" s="196">
        <v>0.63912732360546942</v>
      </c>
      <c r="G440" s="196">
        <v>0.5668700182793347</v>
      </c>
      <c r="H440" s="195">
        <v>1119255.1243825301</v>
      </c>
      <c r="I440" s="195">
        <v>1808437.9004819277</v>
      </c>
      <c r="J440" s="196">
        <v>0.84078530331932566</v>
      </c>
      <c r="K440" s="196">
        <v>0.99469872603702136</v>
      </c>
      <c r="L440" s="196">
        <v>0.55140886159312308</v>
      </c>
      <c r="M440" s="196">
        <v>0.40491011499810237</v>
      </c>
      <c r="N440" s="196">
        <v>0.40320065882424666</v>
      </c>
      <c r="O440" s="196">
        <v>0.53646517952994599</v>
      </c>
      <c r="P440" s="196">
        <v>0.98665274623610622</v>
      </c>
      <c r="Q440" s="196">
        <v>0.97248466067772199</v>
      </c>
      <c r="R440" s="196">
        <v>0.98780045476971601</v>
      </c>
      <c r="S440" s="196">
        <v>0.97388858074836426</v>
      </c>
      <c r="T440" s="197">
        <v>413543.07947289158</v>
      </c>
      <c r="U440" s="197">
        <v>836041.39350903605</v>
      </c>
      <c r="V440" s="197">
        <v>728719168</v>
      </c>
      <c r="W440" s="197">
        <v>1395607099</v>
      </c>
      <c r="X440" s="197"/>
      <c r="Y440" s="197"/>
      <c r="Z440" s="198">
        <v>21.788506757787054</v>
      </c>
      <c r="AA440" s="198">
        <v>17.934713933687583</v>
      </c>
      <c r="AB440" s="197">
        <v>0</v>
      </c>
      <c r="AC440" s="197">
        <v>0</v>
      </c>
      <c r="AD440" s="197">
        <v>312353.64489457832</v>
      </c>
      <c r="AE440" s="197">
        <v>499247.88597891573</v>
      </c>
      <c r="AF440" s="197">
        <v>75236.852033132527</v>
      </c>
      <c r="AG440" s="197">
        <v>143389.50367469882</v>
      </c>
      <c r="AH440" s="197">
        <v>24578.470180722892</v>
      </c>
      <c r="AI440" s="197">
        <v>41824.281189759036</v>
      </c>
      <c r="AJ440" s="197">
        <v>54425.279728915659</v>
      </c>
      <c r="AK440" s="197">
        <v>268130.5539909639</v>
      </c>
      <c r="AL440" s="227">
        <v>5.5280195095586411E-2</v>
      </c>
      <c r="AM440" s="227">
        <v>0.25450219247266836</v>
      </c>
      <c r="AN440" s="227">
        <v>0.19662208477819523</v>
      </c>
      <c r="AO440" s="227">
        <v>0.13440174128363219</v>
      </c>
      <c r="AP440" s="227">
        <v>0.28703048477613524</v>
      </c>
      <c r="AQ440" s="227">
        <v>0.31951292420852101</v>
      </c>
      <c r="AR440" s="227">
        <v>0</v>
      </c>
      <c r="AS440" s="227">
        <v>0</v>
      </c>
      <c r="AT440" s="227">
        <v>0</v>
      </c>
      <c r="AU440" s="227">
        <v>0</v>
      </c>
      <c r="AV440" s="227">
        <v>0</v>
      </c>
      <c r="AW440" s="227">
        <v>0</v>
      </c>
      <c r="AX440" s="227">
        <v>0</v>
      </c>
      <c r="AY440" s="227">
        <v>0</v>
      </c>
      <c r="AZ440" s="227">
        <v>0</v>
      </c>
      <c r="BA440" s="227">
        <v>0</v>
      </c>
      <c r="BB440" s="237" t="s">
        <v>706</v>
      </c>
      <c r="BC440" s="237" t="s">
        <v>1344</v>
      </c>
      <c r="BD440" s="237" t="s">
        <v>782</v>
      </c>
    </row>
    <row r="441" spans="1:56" ht="18" customHeight="1" x14ac:dyDescent="0.15">
      <c r="A441" s="199" t="s">
        <v>1122</v>
      </c>
      <c r="B441" s="200">
        <v>1202229.1739705035</v>
      </c>
      <c r="C441" s="200">
        <v>1748258.8553394359</v>
      </c>
      <c r="D441" s="228">
        <v>3.6746370755845015</v>
      </c>
      <c r="E441" s="228">
        <v>3.1342613766046465</v>
      </c>
      <c r="F441" s="201">
        <v>0.61430022309177368</v>
      </c>
      <c r="G441" s="201">
        <v>0.4889944803806312</v>
      </c>
      <c r="H441" s="200">
        <v>1197166.9427341351</v>
      </c>
      <c r="I441" s="200">
        <v>1787772.2827213246</v>
      </c>
      <c r="J441" s="201">
        <v>0.52419421817036393</v>
      </c>
      <c r="K441" s="201">
        <v>0.54139163285847314</v>
      </c>
      <c r="L441" s="201">
        <v>0.69941886678740939</v>
      </c>
      <c r="M441" s="201">
        <v>0.57558626935185586</v>
      </c>
      <c r="N441" s="201">
        <v>0.27007693315960885</v>
      </c>
      <c r="O441" s="201">
        <v>0.31326452967796792</v>
      </c>
      <c r="P441" s="201">
        <v>1.0498381120379723</v>
      </c>
      <c r="Q441" s="201">
        <v>1.0211282820784138</v>
      </c>
      <c r="R441" s="201">
        <v>1.0536972072140702</v>
      </c>
      <c r="S441" s="201">
        <v>1.0303021899568463</v>
      </c>
      <c r="T441" s="202">
        <v>361367.40749329078</v>
      </c>
      <c r="U441" s="202">
        <v>741985.06293326418</v>
      </c>
      <c r="V441" s="202">
        <v>1075041864</v>
      </c>
      <c r="W441" s="202">
        <v>3128084087</v>
      </c>
      <c r="X441" s="202"/>
      <c r="Y441" s="202"/>
      <c r="Z441" s="203">
        <v>27.099332819098244</v>
      </c>
      <c r="AA441" s="203">
        <v>18.252894801314834</v>
      </c>
      <c r="AB441" s="202">
        <v>0</v>
      </c>
      <c r="AC441" s="202">
        <v>0</v>
      </c>
      <c r="AD441" s="202">
        <v>288030.32733891695</v>
      </c>
      <c r="AE441" s="202">
        <v>463564.46448348841</v>
      </c>
      <c r="AF441" s="202">
        <v>63288.565385893933</v>
      </c>
      <c r="AG441" s="202">
        <v>67271.497133869008</v>
      </c>
      <c r="AH441" s="202">
        <v>31347.417368672825</v>
      </c>
      <c r="AI441" s="202">
        <v>47546.112034507089</v>
      </c>
      <c r="AJ441" s="202">
        <v>32493.877603638812</v>
      </c>
      <c r="AK441" s="202">
        <v>225845.89465448324</v>
      </c>
      <c r="AL441" s="229">
        <v>5.2497387115086017E-2</v>
      </c>
      <c r="AM441" s="229">
        <v>0.10082753317951006</v>
      </c>
      <c r="AN441" s="229">
        <v>0.36366633152960876</v>
      </c>
      <c r="AO441" s="229">
        <v>0.32393217520727452</v>
      </c>
      <c r="AP441" s="229">
        <v>0.26593691585638474</v>
      </c>
      <c r="AQ441" s="229">
        <v>0.28985192503600327</v>
      </c>
      <c r="AR441" s="229">
        <v>0</v>
      </c>
      <c r="AS441" s="229">
        <v>0</v>
      </c>
      <c r="AT441" s="229">
        <v>0</v>
      </c>
      <c r="AU441" s="229">
        <v>0</v>
      </c>
      <c r="AV441" s="229">
        <v>0</v>
      </c>
      <c r="AW441" s="229">
        <v>0</v>
      </c>
      <c r="AX441" s="229">
        <v>0</v>
      </c>
      <c r="AY441" s="229">
        <v>0</v>
      </c>
      <c r="AZ441" s="229">
        <v>0</v>
      </c>
      <c r="BA441" s="229">
        <v>0</v>
      </c>
      <c r="BB441" s="236" t="s">
        <v>707</v>
      </c>
      <c r="BC441" s="236" t="s">
        <v>1344</v>
      </c>
      <c r="BD441" s="236" t="s">
        <v>786</v>
      </c>
    </row>
    <row r="442" spans="1:56" ht="18" customHeight="1" x14ac:dyDescent="0.15">
      <c r="A442" s="194" t="s">
        <v>1123</v>
      </c>
      <c r="B442" s="195">
        <v>1015384.3107594285</v>
      </c>
      <c r="C442" s="195">
        <v>1478174.1341931284</v>
      </c>
      <c r="D442" s="226">
        <v>2.6010675667593581</v>
      </c>
      <c r="E442" s="226">
        <v>2.2751591037801804</v>
      </c>
      <c r="F442" s="196">
        <v>0.63524220259940434</v>
      </c>
      <c r="G442" s="196">
        <v>0.56264674897556277</v>
      </c>
      <c r="H442" s="195">
        <v>1366466.2272291302</v>
      </c>
      <c r="I442" s="195">
        <v>2241069.3095262563</v>
      </c>
      <c r="J442" s="196">
        <v>0.41145700897698445</v>
      </c>
      <c r="K442" s="196">
        <v>0.5239199368527665</v>
      </c>
      <c r="L442" s="196">
        <v>0.58136485336467125</v>
      </c>
      <c r="M442" s="196">
        <v>0.51918368958019001</v>
      </c>
      <c r="N442" s="196">
        <v>0.41281971166388332</v>
      </c>
      <c r="O442" s="196">
        <v>0.42403988263062492</v>
      </c>
      <c r="P442" s="196">
        <v>0.90386710011434823</v>
      </c>
      <c r="Q442" s="196">
        <v>1.0044262349025437</v>
      </c>
      <c r="R442" s="196">
        <v>0.89879453466762615</v>
      </c>
      <c r="S442" s="196">
        <v>1.0065947663241159</v>
      </c>
      <c r="T442" s="197">
        <v>425075.55982598569</v>
      </c>
      <c r="U442" s="197">
        <v>710730.23336073721</v>
      </c>
      <c r="V442" s="197">
        <v>1120498853</v>
      </c>
      <c r="W442" s="197">
        <v>1901573769</v>
      </c>
      <c r="X442" s="197"/>
      <c r="Y442" s="197"/>
      <c r="Z442" s="198">
        <v>718.6465136030024</v>
      </c>
      <c r="AA442" s="198">
        <v>39.796111704020639</v>
      </c>
      <c r="AB442" s="197">
        <v>0</v>
      </c>
      <c r="AC442" s="197">
        <v>0</v>
      </c>
      <c r="AD442" s="197">
        <v>331676.3044394204</v>
      </c>
      <c r="AE442" s="197">
        <v>538776.76258007064</v>
      </c>
      <c r="AF442" s="197">
        <v>76119.845528037549</v>
      </c>
      <c r="AG442" s="197">
        <v>80331.629448840482</v>
      </c>
      <c r="AH442" s="197">
        <v>32667.319271743225</v>
      </c>
      <c r="AI442" s="197">
        <v>50777.550166135712</v>
      </c>
      <c r="AJ442" s="197">
        <v>51393.603894769294</v>
      </c>
      <c r="AK442" s="197">
        <v>277362.23430274386</v>
      </c>
      <c r="AL442" s="227">
        <v>5.3779059419963228E-2</v>
      </c>
      <c r="AM442" s="227">
        <v>8.1723345310593831E-2</v>
      </c>
      <c r="AN442" s="227">
        <v>0.38147997405777639</v>
      </c>
      <c r="AO442" s="227">
        <v>0.37737623708589807</v>
      </c>
      <c r="AP442" s="227">
        <v>0.26519201157521582</v>
      </c>
      <c r="AQ442" s="227">
        <v>0.32419004100642634</v>
      </c>
      <c r="AR442" s="227">
        <v>0</v>
      </c>
      <c r="AS442" s="227">
        <v>0</v>
      </c>
      <c r="AT442" s="227">
        <v>0</v>
      </c>
      <c r="AU442" s="227">
        <v>0</v>
      </c>
      <c r="AV442" s="227">
        <v>0</v>
      </c>
      <c r="AW442" s="227">
        <v>0</v>
      </c>
      <c r="AX442" s="227">
        <v>0</v>
      </c>
      <c r="AY442" s="227">
        <v>0</v>
      </c>
      <c r="AZ442" s="227">
        <v>0</v>
      </c>
      <c r="BA442" s="227">
        <v>0</v>
      </c>
      <c r="BB442" s="237" t="s">
        <v>706</v>
      </c>
      <c r="BC442" s="237" t="s">
        <v>1344</v>
      </c>
      <c r="BD442" s="237" t="s">
        <v>782</v>
      </c>
    </row>
    <row r="443" spans="1:56" ht="18" customHeight="1" x14ac:dyDescent="0.15">
      <c r="A443" s="199" t="s">
        <v>1124</v>
      </c>
      <c r="B443" s="200">
        <v>3611283.600491974</v>
      </c>
      <c r="C443" s="200">
        <v>4372558.5000157692</v>
      </c>
      <c r="D443" s="228">
        <v>5.5391511751913534</v>
      </c>
      <c r="E443" s="228">
        <v>4.661624937222145</v>
      </c>
      <c r="F443" s="201">
        <v>0.55160083132389304</v>
      </c>
      <c r="G443" s="201">
        <v>0.52637311295928568</v>
      </c>
      <c r="H443" s="200">
        <v>5166160.1990602044</v>
      </c>
      <c r="I443" s="200">
        <v>6358604.246207702</v>
      </c>
      <c r="J443" s="201">
        <v>0.52869502018236791</v>
      </c>
      <c r="K443" s="201">
        <v>0.44769359805633041</v>
      </c>
      <c r="L443" s="201">
        <v>0.72344670929130372</v>
      </c>
      <c r="M443" s="201">
        <v>0.6684913797832589</v>
      </c>
      <c r="N443" s="201">
        <v>0.254423067372335</v>
      </c>
      <c r="O443" s="201">
        <v>0.28071433516980854</v>
      </c>
      <c r="P443" s="201">
        <v>1.154347421447723</v>
      </c>
      <c r="Q443" s="201">
        <v>1.0967402342383343</v>
      </c>
      <c r="R443" s="201">
        <v>1.1755135713216038</v>
      </c>
      <c r="S443" s="201">
        <v>1.1109359476732554</v>
      </c>
      <c r="T443" s="202">
        <v>998712.36339840421</v>
      </c>
      <c r="U443" s="202">
        <v>1449540.8351572109</v>
      </c>
      <c r="V443" s="202">
        <v>-669046944</v>
      </c>
      <c r="W443" s="202">
        <v>388568278</v>
      </c>
      <c r="X443" s="202"/>
      <c r="Y443" s="202"/>
      <c r="Z443" s="203">
        <v>45.112669050781733</v>
      </c>
      <c r="AA443" s="203">
        <v>23.55434612517934</v>
      </c>
      <c r="AB443" s="202">
        <v>0</v>
      </c>
      <c r="AC443" s="202">
        <v>0</v>
      </c>
      <c r="AD443" s="202">
        <v>580789.37916679808</v>
      </c>
      <c r="AE443" s="202">
        <v>829343.94339146616</v>
      </c>
      <c r="AF443" s="202">
        <v>112779.10211611848</v>
      </c>
      <c r="AG443" s="202">
        <v>123655.19092371251</v>
      </c>
      <c r="AH443" s="202">
        <v>109984.06572266549</v>
      </c>
      <c r="AI443" s="202">
        <v>139759.24857296035</v>
      </c>
      <c r="AJ443" s="202">
        <v>142235.14037024192</v>
      </c>
      <c r="AK443" s="202">
        <v>414031.20889968146</v>
      </c>
      <c r="AL443" s="229">
        <v>4.5203675108778679E-2</v>
      </c>
      <c r="AM443" s="229">
        <v>6.3731578925409413E-2</v>
      </c>
      <c r="AN443" s="229">
        <v>0.19895132529818332</v>
      </c>
      <c r="AO443" s="229">
        <v>0.23670050764018224</v>
      </c>
      <c r="AP443" s="229">
        <v>0.23518755483797699</v>
      </c>
      <c r="AQ443" s="229">
        <v>0.27883364674842193</v>
      </c>
      <c r="AR443" s="229">
        <v>0</v>
      </c>
      <c r="AS443" s="229">
        <v>0</v>
      </c>
      <c r="AT443" s="229">
        <v>0</v>
      </c>
      <c r="AU443" s="229">
        <v>0</v>
      </c>
      <c r="AV443" s="229">
        <v>0</v>
      </c>
      <c r="AW443" s="229">
        <v>0</v>
      </c>
      <c r="AX443" s="229">
        <v>0</v>
      </c>
      <c r="AY443" s="229">
        <v>0</v>
      </c>
      <c r="AZ443" s="229">
        <v>0</v>
      </c>
      <c r="BA443" s="229">
        <v>0</v>
      </c>
      <c r="BB443" s="236" t="s">
        <v>705</v>
      </c>
      <c r="BC443" s="236" t="s">
        <v>1344</v>
      </c>
      <c r="BD443" s="236" t="s">
        <v>776</v>
      </c>
    </row>
    <row r="444" spans="1:56" ht="18" customHeight="1" x14ac:dyDescent="0.15">
      <c r="A444" s="194" t="s">
        <v>1125</v>
      </c>
      <c r="B444" s="195">
        <v>1757823.8107716325</v>
      </c>
      <c r="C444" s="195">
        <v>2231637.548022599</v>
      </c>
      <c r="D444" s="226">
        <v>3.3981475716554024</v>
      </c>
      <c r="E444" s="226">
        <v>2.6139294191642977</v>
      </c>
      <c r="F444" s="196">
        <v>0.6258009329841836</v>
      </c>
      <c r="G444" s="196">
        <v>0.5655775355597753</v>
      </c>
      <c r="H444" s="195">
        <v>1959363.6633957776</v>
      </c>
      <c r="I444" s="195">
        <v>2646768.0473535531</v>
      </c>
      <c r="J444" s="196">
        <v>0.47630462475857011</v>
      </c>
      <c r="K444" s="196">
        <v>0.70076678517963953</v>
      </c>
      <c r="L444" s="196">
        <v>0.55553583542033458</v>
      </c>
      <c r="M444" s="196">
        <v>0.4641168976024041</v>
      </c>
      <c r="N444" s="196">
        <v>0.42565790825199923</v>
      </c>
      <c r="O444" s="196">
        <v>0.46202982923613289</v>
      </c>
      <c r="P444" s="196">
        <v>1.0297575963077625</v>
      </c>
      <c r="Q444" s="196">
        <v>1.0028973430571331</v>
      </c>
      <c r="R444" s="196">
        <v>1.0346904490549176</v>
      </c>
      <c r="S444" s="196">
        <v>1.0059229147435451</v>
      </c>
      <c r="T444" s="197">
        <v>781289.6915328576</v>
      </c>
      <c r="U444" s="197">
        <v>1195896.8526613144</v>
      </c>
      <c r="V444" s="197">
        <v>173885441</v>
      </c>
      <c r="W444" s="197">
        <v>496216564</v>
      </c>
      <c r="X444" s="197"/>
      <c r="Y444" s="197"/>
      <c r="Z444" s="198">
        <v>50.402041054162744</v>
      </c>
      <c r="AA444" s="198">
        <v>27.273740601018524</v>
      </c>
      <c r="AB444" s="197">
        <v>0</v>
      </c>
      <c r="AC444" s="197">
        <v>0</v>
      </c>
      <c r="AD444" s="197">
        <v>439371.27192982455</v>
      </c>
      <c r="AE444" s="197">
        <v>703545.59002378839</v>
      </c>
      <c r="AF444" s="197">
        <v>96727.274159976223</v>
      </c>
      <c r="AG444" s="197">
        <v>108921.94614183766</v>
      </c>
      <c r="AH444" s="197">
        <v>45208.782783229268</v>
      </c>
      <c r="AI444" s="197">
        <v>61054.397747546835</v>
      </c>
      <c r="AJ444" s="197">
        <v>80806.151798989013</v>
      </c>
      <c r="AK444" s="197">
        <v>363794.95870502532</v>
      </c>
      <c r="AL444" s="227">
        <v>5.816910686268581E-2</v>
      </c>
      <c r="AM444" s="227">
        <v>7.4974638558915993E-2</v>
      </c>
      <c r="AN444" s="227">
        <v>0.2898168572676964</v>
      </c>
      <c r="AO444" s="227">
        <v>0.30805713305277638</v>
      </c>
      <c r="AP444" s="227">
        <v>0.24174194429052717</v>
      </c>
      <c r="AQ444" s="227">
        <v>0.2907556226556639</v>
      </c>
      <c r="AR444" s="227">
        <v>0</v>
      </c>
      <c r="AS444" s="227">
        <v>0</v>
      </c>
      <c r="AT444" s="227">
        <v>0</v>
      </c>
      <c r="AU444" s="227">
        <v>0</v>
      </c>
      <c r="AV444" s="227">
        <v>0</v>
      </c>
      <c r="AW444" s="227">
        <v>0</v>
      </c>
      <c r="AX444" s="227">
        <v>0</v>
      </c>
      <c r="AY444" s="227">
        <v>0</v>
      </c>
      <c r="AZ444" s="227">
        <v>0</v>
      </c>
      <c r="BA444" s="227">
        <v>0</v>
      </c>
      <c r="BB444" s="237" t="s">
        <v>705</v>
      </c>
      <c r="BC444" s="237" t="s">
        <v>1344</v>
      </c>
      <c r="BD444" s="237" t="s">
        <v>777</v>
      </c>
    </row>
    <row r="445" spans="1:56" ht="18" customHeight="1" x14ac:dyDescent="0.15">
      <c r="A445" s="199" t="s">
        <v>1126</v>
      </c>
      <c r="B445" s="200">
        <v>1847307.0223845551</v>
      </c>
      <c r="C445" s="200">
        <v>2453134.0793112447</v>
      </c>
      <c r="D445" s="228">
        <v>4.786657233407225</v>
      </c>
      <c r="E445" s="228">
        <v>3.6722295230808464</v>
      </c>
      <c r="F445" s="201">
        <v>0.62650240523553202</v>
      </c>
      <c r="G445" s="201">
        <v>0.55686650408837135</v>
      </c>
      <c r="H445" s="200">
        <v>2809591.2689277329</v>
      </c>
      <c r="I445" s="200">
        <v>3705420.6891207932</v>
      </c>
      <c r="J445" s="201">
        <v>0.43831921488202014</v>
      </c>
      <c r="K445" s="201">
        <v>0.63899325423369546</v>
      </c>
      <c r="L445" s="201">
        <v>0.56374012933093776</v>
      </c>
      <c r="M445" s="201">
        <v>0.51881000369695274</v>
      </c>
      <c r="N445" s="201">
        <v>0.4070726032997834</v>
      </c>
      <c r="O445" s="201">
        <v>0.39179511915286808</v>
      </c>
      <c r="P445" s="201">
        <v>1.177868120564415</v>
      </c>
      <c r="Q445" s="201">
        <v>1.1056022784648947</v>
      </c>
      <c r="R445" s="201">
        <v>1.1715694973749728</v>
      </c>
      <c r="S445" s="201">
        <v>1.1019753326482702</v>
      </c>
      <c r="T445" s="202">
        <v>805905.92267153668</v>
      </c>
      <c r="U445" s="202">
        <v>1180423.5785546568</v>
      </c>
      <c r="V445" s="202">
        <v>-84165517</v>
      </c>
      <c r="W445" s="202">
        <v>-225982304</v>
      </c>
      <c r="X445" s="202"/>
      <c r="Y445" s="202"/>
      <c r="Z445" s="203" t="s">
        <v>713</v>
      </c>
      <c r="AA445" s="203" t="s">
        <v>713</v>
      </c>
      <c r="AB445" s="202">
        <v>0</v>
      </c>
      <c r="AC445" s="202">
        <v>0</v>
      </c>
      <c r="AD445" s="202">
        <v>358357.08880772244</v>
      </c>
      <c r="AE445" s="202">
        <v>598395.65442212368</v>
      </c>
      <c r="AF445" s="202">
        <v>85722.235168275511</v>
      </c>
      <c r="AG445" s="202">
        <v>93809.272058439863</v>
      </c>
      <c r="AH445" s="202">
        <v>57522.093764675192</v>
      </c>
      <c r="AI445" s="202">
        <v>73108.223219410385</v>
      </c>
      <c r="AJ445" s="202">
        <v>82670.731907122361</v>
      </c>
      <c r="AK445" s="202">
        <v>329873.51030524395</v>
      </c>
      <c r="AL445" s="229">
        <v>3.9166841412351272E-2</v>
      </c>
      <c r="AM445" s="229">
        <v>6.8582320082580694E-2</v>
      </c>
      <c r="AN445" s="229">
        <v>0.74461325230176489</v>
      </c>
      <c r="AO445" s="229">
        <v>0.46713937197394129</v>
      </c>
      <c r="AP445" s="229">
        <v>0.20735587811976977</v>
      </c>
      <c r="AQ445" s="229">
        <v>0.25086642761649147</v>
      </c>
      <c r="AR445" s="229">
        <v>0</v>
      </c>
      <c r="AS445" s="229">
        <v>0</v>
      </c>
      <c r="AT445" s="229">
        <v>0</v>
      </c>
      <c r="AU445" s="229">
        <v>0</v>
      </c>
      <c r="AV445" s="229">
        <v>0</v>
      </c>
      <c r="AW445" s="229">
        <v>0</v>
      </c>
      <c r="AX445" s="229">
        <v>0</v>
      </c>
      <c r="AY445" s="229">
        <v>0</v>
      </c>
      <c r="AZ445" s="229">
        <v>0</v>
      </c>
      <c r="BA445" s="229">
        <v>0</v>
      </c>
      <c r="BB445" s="236" t="s">
        <v>705</v>
      </c>
      <c r="BC445" s="236" t="s">
        <v>1344</v>
      </c>
      <c r="BD445" s="236" t="s">
        <v>803</v>
      </c>
    </row>
    <row r="446" spans="1:56" ht="18" customHeight="1" x14ac:dyDescent="0.15">
      <c r="A446" s="194" t="s">
        <v>1127</v>
      </c>
      <c r="B446" s="195">
        <v>1917112.4952895222</v>
      </c>
      <c r="C446" s="195">
        <v>2356025.3592601102</v>
      </c>
      <c r="D446" s="226">
        <v>4.2877942343045845</v>
      </c>
      <c r="E446" s="226">
        <v>3.3815569436987554</v>
      </c>
      <c r="F446" s="196">
        <v>0.53575528802878725</v>
      </c>
      <c r="G446" s="196">
        <v>0.54134555294028874</v>
      </c>
      <c r="H446" s="195">
        <v>1770566.0853630514</v>
      </c>
      <c r="I446" s="195">
        <v>2558623.796875</v>
      </c>
      <c r="J446" s="196">
        <v>0.47030784298052708</v>
      </c>
      <c r="K446" s="196">
        <v>0.46158867880574195</v>
      </c>
      <c r="L446" s="196">
        <v>0.67000784041592032</v>
      </c>
      <c r="M446" s="196">
        <v>0.64319291878354112</v>
      </c>
      <c r="N446" s="196">
        <v>0.411542066621991</v>
      </c>
      <c r="O446" s="196">
        <v>0.4137010083351968</v>
      </c>
      <c r="P446" s="196">
        <v>0.99617506567852299</v>
      </c>
      <c r="Q446" s="196">
        <v>0.99226235738805546</v>
      </c>
      <c r="R446" s="196">
        <v>0.99280055820619961</v>
      </c>
      <c r="S446" s="196">
        <v>0.99009451300887363</v>
      </c>
      <c r="T446" s="197">
        <v>632632.09248621331</v>
      </c>
      <c r="U446" s="197">
        <v>840646.53170955891</v>
      </c>
      <c r="V446" s="197">
        <v>227879933</v>
      </c>
      <c r="W446" s="197">
        <v>349065377</v>
      </c>
      <c r="X446" s="197"/>
      <c r="Y446" s="197"/>
      <c r="Z446" s="198">
        <v>18.813200399758838</v>
      </c>
      <c r="AA446" s="198">
        <v>15.656513676933256</v>
      </c>
      <c r="AB446" s="197">
        <v>0</v>
      </c>
      <c r="AC446" s="197">
        <v>0</v>
      </c>
      <c r="AD446" s="197">
        <v>397690.1852022059</v>
      </c>
      <c r="AE446" s="197">
        <v>598462.65935202211</v>
      </c>
      <c r="AF446" s="197">
        <v>95034.84811580884</v>
      </c>
      <c r="AG446" s="197">
        <v>104842.90625</v>
      </c>
      <c r="AH446" s="197">
        <v>45042.467945772063</v>
      </c>
      <c r="AI446" s="197">
        <v>60449.113625919119</v>
      </c>
      <c r="AJ446" s="197">
        <v>110078.92061121324</v>
      </c>
      <c r="AK446" s="197">
        <v>338887.3631663603</v>
      </c>
      <c r="AL446" s="227">
        <v>2.8591922248374424E-2</v>
      </c>
      <c r="AM446" s="227">
        <v>7.6006809293065206E-2</v>
      </c>
      <c r="AN446" s="227">
        <v>0.3483219405438609</v>
      </c>
      <c r="AO446" s="227">
        <v>0.27825532694962729</v>
      </c>
      <c r="AP446" s="227">
        <v>0.20964349167449683</v>
      </c>
      <c r="AQ446" s="227">
        <v>0.25265180834109408</v>
      </c>
      <c r="AR446" s="227">
        <v>0</v>
      </c>
      <c r="AS446" s="227">
        <v>0</v>
      </c>
      <c r="AT446" s="227">
        <v>0</v>
      </c>
      <c r="AU446" s="227">
        <v>0</v>
      </c>
      <c r="AV446" s="227">
        <v>0</v>
      </c>
      <c r="AW446" s="227">
        <v>0</v>
      </c>
      <c r="AX446" s="227">
        <v>0</v>
      </c>
      <c r="AY446" s="227">
        <v>0</v>
      </c>
      <c r="AZ446" s="227">
        <v>0</v>
      </c>
      <c r="BA446" s="227">
        <v>0</v>
      </c>
      <c r="BB446" s="237" t="s">
        <v>704</v>
      </c>
      <c r="BC446" s="237" t="s">
        <v>1344</v>
      </c>
      <c r="BD446" s="237" t="s">
        <v>797</v>
      </c>
    </row>
    <row r="447" spans="1:56" ht="18" customHeight="1" x14ac:dyDescent="0.15">
      <c r="A447" s="199" t="s">
        <v>1128</v>
      </c>
      <c r="B447" s="200">
        <v>1288205.3147012691</v>
      </c>
      <c r="C447" s="200">
        <v>2208246.2190218167</v>
      </c>
      <c r="D447" s="228">
        <v>2.4986823098896029</v>
      </c>
      <c r="E447" s="228">
        <v>2.8111907558736848</v>
      </c>
      <c r="F447" s="201">
        <v>0.6866781915625737</v>
      </c>
      <c r="G447" s="201">
        <v>0.59754991337054786</v>
      </c>
      <c r="H447" s="200">
        <v>1967544.7856837302</v>
      </c>
      <c r="I447" s="200">
        <v>3472950.13532012</v>
      </c>
      <c r="J447" s="201">
        <v>2.0550081330189318</v>
      </c>
      <c r="K447" s="201">
        <v>1.1335382906560918</v>
      </c>
      <c r="L447" s="201">
        <v>0.57141197657040566</v>
      </c>
      <c r="M447" s="201">
        <v>0.55013246114196579</v>
      </c>
      <c r="N447" s="201">
        <v>0.46025087844862778</v>
      </c>
      <c r="O447" s="201">
        <v>0.44907048591349885</v>
      </c>
      <c r="P447" s="201">
        <v>0.90926770272727697</v>
      </c>
      <c r="Q447" s="201">
        <v>0.95464729966415518</v>
      </c>
      <c r="R447" s="201">
        <v>0.90835660284003972</v>
      </c>
      <c r="S447" s="201">
        <v>0.95403222857872205</v>
      </c>
      <c r="T447" s="202">
        <v>552109.36959931557</v>
      </c>
      <c r="U447" s="202">
        <v>993418.29174390424</v>
      </c>
      <c r="V447" s="202">
        <v>6270732</v>
      </c>
      <c r="W447" s="202">
        <v>187323780</v>
      </c>
      <c r="X447" s="202"/>
      <c r="Y447" s="202"/>
      <c r="Z447" s="203">
        <v>15.360928321562298</v>
      </c>
      <c r="AA447" s="203">
        <v>16.633997545115765</v>
      </c>
      <c r="AB447" s="202">
        <v>0</v>
      </c>
      <c r="AC447" s="202">
        <v>0</v>
      </c>
      <c r="AD447" s="202">
        <v>407828.72679309855</v>
      </c>
      <c r="AE447" s="202">
        <v>634263.43961214891</v>
      </c>
      <c r="AF447" s="202">
        <v>127979.33395123345</v>
      </c>
      <c r="AG447" s="202">
        <v>132469.30115499787</v>
      </c>
      <c r="AH447" s="202">
        <v>31929.789676315417</v>
      </c>
      <c r="AI447" s="202">
        <v>62744.2733494938</v>
      </c>
      <c r="AJ447" s="202">
        <v>79978.729930129761</v>
      </c>
      <c r="AK447" s="202">
        <v>317682.91316127195</v>
      </c>
      <c r="AL447" s="229">
        <v>5.324803717413544E-2</v>
      </c>
      <c r="AM447" s="229">
        <v>7.9127655579654149E-2</v>
      </c>
      <c r="AN447" s="229">
        <v>0.56139131443872781</v>
      </c>
      <c r="AO447" s="229">
        <v>0.61806594458871733</v>
      </c>
      <c r="AP447" s="229">
        <v>0.21289295410500389</v>
      </c>
      <c r="AQ447" s="229">
        <v>0.25785272619482674</v>
      </c>
      <c r="AR447" s="229">
        <v>0</v>
      </c>
      <c r="AS447" s="229">
        <v>0</v>
      </c>
      <c r="AT447" s="229">
        <v>0</v>
      </c>
      <c r="AU447" s="229">
        <v>0</v>
      </c>
      <c r="AV447" s="229">
        <v>0</v>
      </c>
      <c r="AW447" s="229">
        <v>0</v>
      </c>
      <c r="AX447" s="229">
        <v>0</v>
      </c>
      <c r="AY447" s="229">
        <v>0</v>
      </c>
      <c r="AZ447" s="229">
        <v>0</v>
      </c>
      <c r="BA447" s="229">
        <v>0</v>
      </c>
      <c r="BB447" s="236" t="s">
        <v>704</v>
      </c>
      <c r="BC447" s="236" t="s">
        <v>1344</v>
      </c>
      <c r="BD447" s="236" t="s">
        <v>797</v>
      </c>
    </row>
    <row r="448" spans="1:56" ht="18" customHeight="1" x14ac:dyDescent="0.15">
      <c r="A448" s="194" t="s">
        <v>1129</v>
      </c>
      <c r="B448" s="195">
        <v>9126347.0242146589</v>
      </c>
      <c r="C448" s="195">
        <v>11054737.083769634</v>
      </c>
      <c r="D448" s="226">
        <v>6.1646028622514795</v>
      </c>
      <c r="E448" s="226">
        <v>5.716110848529401</v>
      </c>
      <c r="F448" s="196">
        <v>0.40158786502312965</v>
      </c>
      <c r="G448" s="196">
        <v>0.41384967893640195</v>
      </c>
      <c r="H448" s="195">
        <v>11423103.723821988</v>
      </c>
      <c r="I448" s="195">
        <v>14840266.950261779</v>
      </c>
      <c r="J448" s="196">
        <v>0.55863682378731316</v>
      </c>
      <c r="K448" s="196">
        <v>0.44504457556950971</v>
      </c>
      <c r="L448" s="196">
        <v>0.80130458684861261</v>
      </c>
      <c r="M448" s="196">
        <v>0.79260007086071715</v>
      </c>
      <c r="N448" s="196">
        <v>0.18136262436144876</v>
      </c>
      <c r="O448" s="196">
        <v>0.19156394999237664</v>
      </c>
      <c r="P448" s="196">
        <v>0.91588443823094245</v>
      </c>
      <c r="Q448" s="196">
        <v>0.95908710866450197</v>
      </c>
      <c r="R448" s="196">
        <v>0.93683164294021593</v>
      </c>
      <c r="S448" s="196">
        <v>0.97546829291223003</v>
      </c>
      <c r="T448" s="197">
        <v>1813363.2925392669</v>
      </c>
      <c r="U448" s="197">
        <v>2292751.6878272253</v>
      </c>
      <c r="V448" s="197">
        <v>6993791</v>
      </c>
      <c r="W448" s="197">
        <v>47618767</v>
      </c>
      <c r="X448" s="197"/>
      <c r="Y448" s="197"/>
      <c r="Z448" s="198">
        <v>8.5801068019004294</v>
      </c>
      <c r="AA448" s="198">
        <v>10.674015289704222</v>
      </c>
      <c r="AB448" s="197">
        <v>0</v>
      </c>
      <c r="AC448" s="197">
        <v>0</v>
      </c>
      <c r="AD448" s="197">
        <v>1129423.9679319372</v>
      </c>
      <c r="AE448" s="197">
        <v>1512359.9057591625</v>
      </c>
      <c r="AF448" s="197">
        <v>252936.02421465973</v>
      </c>
      <c r="AG448" s="197">
        <v>288558.10340314137</v>
      </c>
      <c r="AH448" s="197">
        <v>239532.32264397907</v>
      </c>
      <c r="AI448" s="197">
        <v>325624.0091623037</v>
      </c>
      <c r="AJ448" s="197">
        <v>250499.57591623036</v>
      </c>
      <c r="AK448" s="197">
        <v>581878.23232984298</v>
      </c>
      <c r="AL448" s="227">
        <v>3.124214700837484E-2</v>
      </c>
      <c r="AM448" s="227">
        <v>7.8138885270984962E-2</v>
      </c>
      <c r="AN448" s="227">
        <v>0.62779689702770691</v>
      </c>
      <c r="AO448" s="227">
        <v>0.7530790736793731</v>
      </c>
      <c r="AP448" s="227">
        <v>0.2123040284478695</v>
      </c>
      <c r="AQ448" s="227">
        <v>0.25478312733741448</v>
      </c>
      <c r="AR448" s="227">
        <v>0</v>
      </c>
      <c r="AS448" s="227">
        <v>0</v>
      </c>
      <c r="AT448" s="227">
        <v>0</v>
      </c>
      <c r="AU448" s="227">
        <v>0</v>
      </c>
      <c r="AV448" s="227">
        <v>0</v>
      </c>
      <c r="AW448" s="227">
        <v>0</v>
      </c>
      <c r="AX448" s="227">
        <v>0</v>
      </c>
      <c r="AY448" s="227">
        <v>0</v>
      </c>
      <c r="AZ448" s="227">
        <v>0</v>
      </c>
      <c r="BA448" s="227">
        <v>0</v>
      </c>
      <c r="BB448" s="237" t="s">
        <v>704</v>
      </c>
      <c r="BC448" s="237" t="s">
        <v>1344</v>
      </c>
      <c r="BD448" s="237" t="s">
        <v>793</v>
      </c>
    </row>
    <row r="449" spans="1:56" ht="18" customHeight="1" x14ac:dyDescent="0.15">
      <c r="A449" s="199" t="s">
        <v>1130</v>
      </c>
      <c r="B449" s="200">
        <v>9969688.772963604</v>
      </c>
      <c r="C449" s="200">
        <v>10624322.218948584</v>
      </c>
      <c r="D449" s="228">
        <v>7.7256201734219454</v>
      </c>
      <c r="E449" s="228">
        <v>6.2657879133938161</v>
      </c>
      <c r="F449" s="201">
        <v>0.60657802991851684</v>
      </c>
      <c r="G449" s="201">
        <v>0.60101861275368473</v>
      </c>
      <c r="H449" s="200">
        <v>19364170.587521665</v>
      </c>
      <c r="I449" s="200">
        <v>20506883.961294048</v>
      </c>
      <c r="J449" s="201">
        <v>0.45176283362799868</v>
      </c>
      <c r="K449" s="201">
        <v>0.42486423053590022</v>
      </c>
      <c r="L449" s="201">
        <v>0.87928841953749237</v>
      </c>
      <c r="M449" s="201">
        <v>0.86549897066758275</v>
      </c>
      <c r="N449" s="201">
        <v>0.11551225582909135</v>
      </c>
      <c r="O449" s="201">
        <v>0.13036680171248771</v>
      </c>
      <c r="P449" s="201">
        <v>1.0109584910242344</v>
      </c>
      <c r="Q449" s="201">
        <v>1.0245873805268726</v>
      </c>
      <c r="R449" s="201">
        <v>1.0109584910242344</v>
      </c>
      <c r="S449" s="201">
        <v>1.0245873805268726</v>
      </c>
      <c r="T449" s="202">
        <v>1203456.888503755</v>
      </c>
      <c r="U449" s="202">
        <v>1428982.2744078569</v>
      </c>
      <c r="V449" s="202">
        <v>59816393</v>
      </c>
      <c r="W449" s="202">
        <v>103432041</v>
      </c>
      <c r="X449" s="202"/>
      <c r="Y449" s="202"/>
      <c r="Z449" s="203">
        <v>4.3988760902069481</v>
      </c>
      <c r="AA449" s="203">
        <v>5.2332511681398115</v>
      </c>
      <c r="AB449" s="202">
        <v>0</v>
      </c>
      <c r="AC449" s="202">
        <v>0</v>
      </c>
      <c r="AD449" s="202">
        <v>1158769.2351242057</v>
      </c>
      <c r="AE449" s="202">
        <v>1504328.5736568456</v>
      </c>
      <c r="AF449" s="202">
        <v>254679.01213171578</v>
      </c>
      <c r="AG449" s="202">
        <v>284911.61525129987</v>
      </c>
      <c r="AH449" s="202">
        <v>374120.77354130562</v>
      </c>
      <c r="AI449" s="202">
        <v>401817.8393991912</v>
      </c>
      <c r="AJ449" s="202">
        <v>213694.26458694396</v>
      </c>
      <c r="AK449" s="202">
        <v>583942.4633160024</v>
      </c>
      <c r="AL449" s="229">
        <v>3.4688262765900264E-2</v>
      </c>
      <c r="AM449" s="229">
        <v>6.7757538084903535E-2</v>
      </c>
      <c r="AN449" s="229">
        <v>0.7796714056722821</v>
      </c>
      <c r="AO449" s="229">
        <v>0.77188845610651091</v>
      </c>
      <c r="AP449" s="229">
        <v>0.21203724445448915</v>
      </c>
      <c r="AQ449" s="229">
        <v>0.2579708816249402</v>
      </c>
      <c r="AR449" s="229">
        <v>0</v>
      </c>
      <c r="AS449" s="229">
        <v>0</v>
      </c>
      <c r="AT449" s="229">
        <v>0</v>
      </c>
      <c r="AU449" s="229">
        <v>0</v>
      </c>
      <c r="AV449" s="229">
        <v>0</v>
      </c>
      <c r="AW449" s="229">
        <v>0</v>
      </c>
      <c r="AX449" s="229">
        <v>0</v>
      </c>
      <c r="AY449" s="229">
        <v>0</v>
      </c>
      <c r="AZ449" s="229">
        <v>0</v>
      </c>
      <c r="BA449" s="229">
        <v>0</v>
      </c>
      <c r="BB449" s="236" t="s">
        <v>704</v>
      </c>
      <c r="BC449" s="236" t="s">
        <v>1344</v>
      </c>
      <c r="BD449" s="236" t="s">
        <v>793</v>
      </c>
    </row>
    <row r="450" spans="1:56" ht="18" customHeight="1" x14ac:dyDescent="0.15">
      <c r="A450" s="194" t="s">
        <v>1131</v>
      </c>
      <c r="B450" s="195">
        <v>1253366.0461261894</v>
      </c>
      <c r="C450" s="195">
        <v>1710632.4342964881</v>
      </c>
      <c r="D450" s="226">
        <v>3.7615143850761155</v>
      </c>
      <c r="E450" s="226">
        <v>3.0456337081329243</v>
      </c>
      <c r="F450" s="196">
        <v>0.66257120739274222</v>
      </c>
      <c r="G450" s="196">
        <v>0.59706437514136512</v>
      </c>
      <c r="H450" s="195">
        <v>1639087.251764809</v>
      </c>
      <c r="I450" s="195">
        <v>2286199.9408514928</v>
      </c>
      <c r="J450" s="196">
        <v>1.1281388525943195</v>
      </c>
      <c r="K450" s="196">
        <v>0.90563685210350653</v>
      </c>
      <c r="L450" s="196">
        <v>0.51472742873420785</v>
      </c>
      <c r="M450" s="196">
        <v>0.52768351810015379</v>
      </c>
      <c r="N450" s="196">
        <v>0.48482715323477654</v>
      </c>
      <c r="O450" s="196">
        <v>0.48015660505967533</v>
      </c>
      <c r="P450" s="196">
        <v>0.96984249275414169</v>
      </c>
      <c r="Q450" s="196">
        <v>0.9819849657129498</v>
      </c>
      <c r="R450" s="196">
        <v>0.97011220066449666</v>
      </c>
      <c r="S450" s="196">
        <v>0.98214369032998661</v>
      </c>
      <c r="T450" s="197">
        <v>608224.16394089535</v>
      </c>
      <c r="U450" s="197">
        <v>807959.89319068706</v>
      </c>
      <c r="V450" s="197">
        <v>272030312</v>
      </c>
      <c r="W450" s="197">
        <v>463796306</v>
      </c>
      <c r="X450" s="197"/>
      <c r="Y450" s="197"/>
      <c r="Z450" s="198">
        <v>17.072848476538272</v>
      </c>
      <c r="AA450" s="198">
        <v>15.670426992961008</v>
      </c>
      <c r="AB450" s="197">
        <v>0</v>
      </c>
      <c r="AC450" s="197">
        <v>0</v>
      </c>
      <c r="AD450" s="197">
        <v>266318.54443811113</v>
      </c>
      <c r="AE450" s="197">
        <v>460437.78624983563</v>
      </c>
      <c r="AF450" s="197">
        <v>59647.174770903672</v>
      </c>
      <c r="AG450" s="197">
        <v>66513.555136580879</v>
      </c>
      <c r="AH450" s="197">
        <v>35865.527732713643</v>
      </c>
      <c r="AI450" s="197">
        <v>49136.069013899243</v>
      </c>
      <c r="AJ450" s="197">
        <v>60031.694523611171</v>
      </c>
      <c r="AK450" s="197">
        <v>273505.65878896834</v>
      </c>
      <c r="AL450" s="227">
        <v>4.9663809942575354E-2</v>
      </c>
      <c r="AM450" s="227">
        <v>7.9783821562479054E-2</v>
      </c>
      <c r="AN450" s="227">
        <v>0.1254918773029795</v>
      </c>
      <c r="AO450" s="227">
        <v>0.14734681709008665</v>
      </c>
      <c r="AP450" s="227">
        <v>0.20299245187094947</v>
      </c>
      <c r="AQ450" s="227">
        <v>0.24033960053175965</v>
      </c>
      <c r="AR450" s="227">
        <v>0</v>
      </c>
      <c r="AS450" s="227">
        <v>0</v>
      </c>
      <c r="AT450" s="227">
        <v>0</v>
      </c>
      <c r="AU450" s="227">
        <v>0</v>
      </c>
      <c r="AV450" s="227">
        <v>0</v>
      </c>
      <c r="AW450" s="227">
        <v>0</v>
      </c>
      <c r="AX450" s="227">
        <v>0</v>
      </c>
      <c r="AY450" s="227">
        <v>0</v>
      </c>
      <c r="AZ450" s="227">
        <v>0</v>
      </c>
      <c r="BA450" s="227">
        <v>0</v>
      </c>
      <c r="BB450" s="237" t="s">
        <v>705</v>
      </c>
      <c r="BC450" s="237" t="s">
        <v>1344</v>
      </c>
      <c r="BD450" s="237" t="s">
        <v>806</v>
      </c>
    </row>
    <row r="451" spans="1:56" ht="18" customHeight="1" x14ac:dyDescent="0.15">
      <c r="A451" s="199" t="s">
        <v>1132</v>
      </c>
      <c r="B451" s="200">
        <v>2258180.0219227849</v>
      </c>
      <c r="C451" s="200">
        <v>3106597.4837796739</v>
      </c>
      <c r="D451" s="228">
        <v>6.4861059298966319</v>
      </c>
      <c r="E451" s="228">
        <v>5.2862960009272069</v>
      </c>
      <c r="F451" s="201">
        <v>0.58705049553545019</v>
      </c>
      <c r="G451" s="201">
        <v>0.51674579020693279</v>
      </c>
      <c r="H451" s="200">
        <v>1674484.7834755429</v>
      </c>
      <c r="I451" s="200">
        <v>2889640.9115485344</v>
      </c>
      <c r="J451" s="201">
        <v>0.61735683195129232</v>
      </c>
      <c r="K451" s="201">
        <v>0.59531015669136578</v>
      </c>
      <c r="L451" s="201">
        <v>0.85258085588877131</v>
      </c>
      <c r="M451" s="201">
        <v>0.77532779015517017</v>
      </c>
      <c r="N451" s="201">
        <v>0.14902162448499998</v>
      </c>
      <c r="O451" s="201">
        <v>0.21705496619409298</v>
      </c>
      <c r="P451" s="201">
        <v>0.88109524445019216</v>
      </c>
      <c r="Q451" s="201">
        <v>0.92193312114017145</v>
      </c>
      <c r="R451" s="201">
        <v>0.88084920802568123</v>
      </c>
      <c r="S451" s="201">
        <v>0.92195439450816041</v>
      </c>
      <c r="T451" s="202">
        <v>332898.9660809327</v>
      </c>
      <c r="U451" s="202">
        <v>697966.12177916709</v>
      </c>
      <c r="V451" s="202">
        <v>468217399</v>
      </c>
      <c r="W451" s="202">
        <v>895902741</v>
      </c>
      <c r="X451" s="202"/>
      <c r="Y451" s="202"/>
      <c r="Z451" s="203">
        <v>6.2180193369238994</v>
      </c>
      <c r="AA451" s="203">
        <v>9.020385320244138</v>
      </c>
      <c r="AB451" s="202">
        <v>0</v>
      </c>
      <c r="AC451" s="202">
        <v>0</v>
      </c>
      <c r="AD451" s="202">
        <v>264873.16009123938</v>
      </c>
      <c r="AE451" s="202">
        <v>454695.21491932077</v>
      </c>
      <c r="AF451" s="202">
        <v>50083.346962912903</v>
      </c>
      <c r="AG451" s="202">
        <v>56357.152825884936</v>
      </c>
      <c r="AH451" s="202">
        <v>34953.431190335388</v>
      </c>
      <c r="AI451" s="202">
        <v>59050.431908422739</v>
      </c>
      <c r="AJ451" s="202">
        <v>57523.48728562981</v>
      </c>
      <c r="AK451" s="202">
        <v>262775.73667314358</v>
      </c>
      <c r="AL451" s="229">
        <v>0.11949697242408618</v>
      </c>
      <c r="AM451" s="229">
        <v>0.1364614167077764</v>
      </c>
      <c r="AN451" s="229">
        <v>0.20738953990630768</v>
      </c>
      <c r="AO451" s="229">
        <v>0.29826617595428301</v>
      </c>
      <c r="AP451" s="229">
        <v>0.19947381309770087</v>
      </c>
      <c r="AQ451" s="229">
        <v>0.24355020665616692</v>
      </c>
      <c r="AR451" s="229">
        <v>0</v>
      </c>
      <c r="AS451" s="229">
        <v>0</v>
      </c>
      <c r="AT451" s="229">
        <v>0</v>
      </c>
      <c r="AU451" s="229">
        <v>0</v>
      </c>
      <c r="AV451" s="229">
        <v>0</v>
      </c>
      <c r="AW451" s="229">
        <v>0</v>
      </c>
      <c r="AX451" s="229">
        <v>0</v>
      </c>
      <c r="AY451" s="229">
        <v>0</v>
      </c>
      <c r="AZ451" s="229">
        <v>0</v>
      </c>
      <c r="BA451" s="229">
        <v>0</v>
      </c>
      <c r="BB451" s="236" t="s">
        <v>705</v>
      </c>
      <c r="BC451" s="236" t="s">
        <v>1344</v>
      </c>
      <c r="BD451" s="236" t="s">
        <v>806</v>
      </c>
    </row>
    <row r="452" spans="1:56" ht="18" customHeight="1" x14ac:dyDescent="0.15">
      <c r="A452" s="194" t="s">
        <v>1133</v>
      </c>
      <c r="B452" s="195">
        <v>1430806.0111932838</v>
      </c>
      <c r="C452" s="195">
        <v>1654851.0922303761</v>
      </c>
      <c r="D452" s="226">
        <v>4.3375855987766103</v>
      </c>
      <c r="E452" s="226">
        <v>3.2035888272520756</v>
      </c>
      <c r="F452" s="196">
        <v>0.64868988482326673</v>
      </c>
      <c r="G452" s="196">
        <v>0.63230647504545145</v>
      </c>
      <c r="H452" s="195">
        <v>1072937.5971845463</v>
      </c>
      <c r="I452" s="195">
        <v>1278823.3399960024</v>
      </c>
      <c r="J452" s="196">
        <v>1.8921926397824365</v>
      </c>
      <c r="K452" s="196">
        <v>2.2691403540744859</v>
      </c>
      <c r="L452" s="196">
        <v>0.73055452774347462</v>
      </c>
      <c r="M452" s="196">
        <v>0.73395985932888186</v>
      </c>
      <c r="N452" s="196">
        <v>0.24377422353963052</v>
      </c>
      <c r="O452" s="196">
        <v>0.22189210278143087</v>
      </c>
      <c r="P452" s="196">
        <v>0.89338537869394519</v>
      </c>
      <c r="Q452" s="196">
        <v>0.91670299301362879</v>
      </c>
      <c r="R452" s="196">
        <v>0.89315191653759318</v>
      </c>
      <c r="S452" s="196">
        <v>0.91690665513579905</v>
      </c>
      <c r="T452" s="197">
        <v>385524.20139344968</v>
      </c>
      <c r="U452" s="197">
        <v>440256.81736672285</v>
      </c>
      <c r="V452" s="197">
        <v>160266655</v>
      </c>
      <c r="W452" s="197">
        <v>-66458856</v>
      </c>
      <c r="X452" s="197"/>
      <c r="Y452" s="197"/>
      <c r="Z452" s="198">
        <v>18.248250885582728</v>
      </c>
      <c r="AA452" s="198">
        <v>11.893160855645384</v>
      </c>
      <c r="AB452" s="197">
        <v>0</v>
      </c>
      <c r="AC452" s="197">
        <v>0</v>
      </c>
      <c r="AD452" s="197">
        <v>240572.85463007912</v>
      </c>
      <c r="AE452" s="197">
        <v>398005.79586533795</v>
      </c>
      <c r="AF452" s="197">
        <v>51719.529767853579</v>
      </c>
      <c r="AG452" s="197">
        <v>52690.708574855082</v>
      </c>
      <c r="AH452" s="197">
        <v>20057.533708346422</v>
      </c>
      <c r="AI452" s="197">
        <v>24370.827646269379</v>
      </c>
      <c r="AJ452" s="197">
        <v>44641.444047857003</v>
      </c>
      <c r="AK452" s="197">
        <v>216500.02549898633</v>
      </c>
      <c r="AL452" s="227">
        <v>0.11398428097781341</v>
      </c>
      <c r="AM452" s="227">
        <v>0.11466461659801379</v>
      </c>
      <c r="AN452" s="227">
        <v>0.15028158708008749</v>
      </c>
      <c r="AO452" s="227">
        <v>0.12973968330591859</v>
      </c>
      <c r="AP452" s="227">
        <v>0.20248808564844195</v>
      </c>
      <c r="AQ452" s="227">
        <v>0.2358655395455275</v>
      </c>
      <c r="AR452" s="227">
        <v>0</v>
      </c>
      <c r="AS452" s="227">
        <v>0</v>
      </c>
      <c r="AT452" s="227">
        <v>0</v>
      </c>
      <c r="AU452" s="227">
        <v>0</v>
      </c>
      <c r="AV452" s="227">
        <v>0</v>
      </c>
      <c r="AW452" s="227">
        <v>0</v>
      </c>
      <c r="AX452" s="227">
        <v>0</v>
      </c>
      <c r="AY452" s="227">
        <v>0</v>
      </c>
      <c r="AZ452" s="227">
        <v>0</v>
      </c>
      <c r="BA452" s="227">
        <v>0</v>
      </c>
      <c r="BB452" s="237" t="s">
        <v>705</v>
      </c>
      <c r="BC452" s="237" t="s">
        <v>1344</v>
      </c>
      <c r="BD452" s="237" t="s">
        <v>806</v>
      </c>
    </row>
    <row r="453" spans="1:56" ht="18" customHeight="1" x14ac:dyDescent="0.15">
      <c r="A453" s="199" t="s">
        <v>1134</v>
      </c>
      <c r="B453" s="200">
        <v>1881060.7238598811</v>
      </c>
      <c r="C453" s="200">
        <v>3128174.9929940514</v>
      </c>
      <c r="D453" s="228">
        <v>2.1870709522134679</v>
      </c>
      <c r="E453" s="228">
        <v>2.3967784314646434</v>
      </c>
      <c r="F453" s="201">
        <v>0.73017099104406091</v>
      </c>
      <c r="G453" s="201">
        <v>0.60006520618325743</v>
      </c>
      <c r="H453" s="200">
        <v>3730690.0202247188</v>
      </c>
      <c r="I453" s="200">
        <v>5643514.9299405152</v>
      </c>
      <c r="J453" s="201">
        <v>0.5602382682424415</v>
      </c>
      <c r="K453" s="201">
        <v>1.1092310659472788</v>
      </c>
      <c r="L453" s="201">
        <v>0.49184066210538296</v>
      </c>
      <c r="M453" s="201">
        <v>0.44071960497052437</v>
      </c>
      <c r="N453" s="201">
        <v>0.51771268330504494</v>
      </c>
      <c r="O453" s="201">
        <v>0.51077892603936192</v>
      </c>
      <c r="P453" s="201">
        <v>1.1265114725943104</v>
      </c>
      <c r="Q453" s="201">
        <v>1.0682404953073179</v>
      </c>
      <c r="R453" s="201">
        <v>1.6592666377626542</v>
      </c>
      <c r="S453" s="201">
        <v>1.2045318172033892</v>
      </c>
      <c r="T453" s="202">
        <v>955878.57197620627</v>
      </c>
      <c r="U453" s="202">
        <v>1749526.9458030404</v>
      </c>
      <c r="V453" s="202">
        <v>822852644</v>
      </c>
      <c r="W453" s="202">
        <v>664626848</v>
      </c>
      <c r="X453" s="202"/>
      <c r="Y453" s="202"/>
      <c r="Z453" s="203" t="s">
        <v>713</v>
      </c>
      <c r="AA453" s="203">
        <v>36.660342679762635</v>
      </c>
      <c r="AB453" s="202">
        <v>0</v>
      </c>
      <c r="AC453" s="202">
        <v>0</v>
      </c>
      <c r="AD453" s="202">
        <v>673138.00502313289</v>
      </c>
      <c r="AE453" s="202">
        <v>996673.3571711831</v>
      </c>
      <c r="AF453" s="202">
        <v>193069.01573033709</v>
      </c>
      <c r="AG453" s="202">
        <v>204146.61454064772</v>
      </c>
      <c r="AH453" s="202">
        <v>81394.363780568412</v>
      </c>
      <c r="AI453" s="202">
        <v>125731.54315928619</v>
      </c>
      <c r="AJ453" s="202">
        <v>166571.04917382685</v>
      </c>
      <c r="AK453" s="202">
        <v>513082.29438202252</v>
      </c>
      <c r="AL453" s="229">
        <v>4.6686262154000187E-2</v>
      </c>
      <c r="AM453" s="229">
        <v>6.7703053782927042E-2</v>
      </c>
      <c r="AN453" s="229">
        <v>0.25960955271055342</v>
      </c>
      <c r="AO453" s="229">
        <v>0.18492909843814256</v>
      </c>
      <c r="AP453" s="229">
        <v>0.19777752356363001</v>
      </c>
      <c r="AQ453" s="229">
        <v>0.26141628413435503</v>
      </c>
      <c r="AR453" s="229">
        <v>0</v>
      </c>
      <c r="AS453" s="229">
        <v>0</v>
      </c>
      <c r="AT453" s="229">
        <v>0</v>
      </c>
      <c r="AU453" s="229">
        <v>0</v>
      </c>
      <c r="AV453" s="229">
        <v>0</v>
      </c>
      <c r="AW453" s="229">
        <v>0</v>
      </c>
      <c r="AX453" s="229">
        <v>0</v>
      </c>
      <c r="AY453" s="229">
        <v>0</v>
      </c>
      <c r="AZ453" s="229">
        <v>0</v>
      </c>
      <c r="BA453" s="229">
        <v>0</v>
      </c>
      <c r="BB453" s="236" t="s">
        <v>704</v>
      </c>
      <c r="BC453" s="236" t="s">
        <v>1344</v>
      </c>
      <c r="BD453" s="236" t="s">
        <v>797</v>
      </c>
    </row>
    <row r="454" spans="1:56" ht="18" customHeight="1" x14ac:dyDescent="0.15">
      <c r="A454" s="194" t="s">
        <v>1135</v>
      </c>
      <c r="B454" s="195">
        <v>15941699.718478987</v>
      </c>
      <c r="C454" s="195">
        <v>16062864.198132088</v>
      </c>
      <c r="D454" s="226">
        <v>8.3762335985251681</v>
      </c>
      <c r="E454" s="226">
        <v>6.9970349928850055</v>
      </c>
      <c r="F454" s="196">
        <v>0.61540000688934127</v>
      </c>
      <c r="G454" s="196">
        <v>0.6151628444060222</v>
      </c>
      <c r="H454" s="195">
        <v>25590458.354236156</v>
      </c>
      <c r="I454" s="195">
        <v>25628106.819879919</v>
      </c>
      <c r="J454" s="196">
        <v>0.35187120497427382</v>
      </c>
      <c r="K454" s="196">
        <v>0.38905093092789034</v>
      </c>
      <c r="L454" s="196">
        <v>0.87304170623341559</v>
      </c>
      <c r="M454" s="196">
        <v>0.83826658683926547</v>
      </c>
      <c r="N454" s="196">
        <v>0.16104491363601189</v>
      </c>
      <c r="O454" s="196">
        <v>0.20986545845013721</v>
      </c>
      <c r="P454" s="196">
        <v>1.3467847092791834</v>
      </c>
      <c r="Q454" s="196">
        <v>1.2492778898070815</v>
      </c>
      <c r="R454" s="196">
        <v>1.3521308593503234</v>
      </c>
      <c r="S454" s="196">
        <v>1.2536540106994032</v>
      </c>
      <c r="T454" s="197">
        <v>2023930.9959973318</v>
      </c>
      <c r="U454" s="197">
        <v>2597901.8519012677</v>
      </c>
      <c r="V454" s="197">
        <v>-198082543</v>
      </c>
      <c r="W454" s="197">
        <v>-119158993</v>
      </c>
      <c r="X454" s="197"/>
      <c r="Y454" s="197"/>
      <c r="Z454" s="198" t="s">
        <v>713</v>
      </c>
      <c r="AA454" s="198" t="s">
        <v>713</v>
      </c>
      <c r="AB454" s="197">
        <v>0</v>
      </c>
      <c r="AC454" s="197">
        <v>0</v>
      </c>
      <c r="AD454" s="197">
        <v>1981821.7845230154</v>
      </c>
      <c r="AE454" s="197">
        <v>2245832.2254836559</v>
      </c>
      <c r="AF454" s="197">
        <v>338550.82454969984</v>
      </c>
      <c r="AG454" s="197">
        <v>378147.74382921954</v>
      </c>
      <c r="AH454" s="197">
        <v>547768.47298198799</v>
      </c>
      <c r="AI454" s="197">
        <v>548903.51701134094</v>
      </c>
      <c r="AJ454" s="197">
        <v>487413.71314209478</v>
      </c>
      <c r="AK454" s="197">
        <v>809156.77051367576</v>
      </c>
      <c r="AL454" s="227">
        <v>4.9990141390053679E-2</v>
      </c>
      <c r="AM454" s="227">
        <v>6.6272650123604962E-2</v>
      </c>
      <c r="AN454" s="227">
        <v>0</v>
      </c>
      <c r="AO454" s="227">
        <v>1.2726732606490286E-2</v>
      </c>
      <c r="AP454" s="227">
        <v>0.16907531235562007</v>
      </c>
      <c r="AQ454" s="227">
        <v>0.21413511365795795</v>
      </c>
      <c r="AR454" s="227">
        <v>0</v>
      </c>
      <c r="AS454" s="227">
        <v>0</v>
      </c>
      <c r="AT454" s="227">
        <v>0</v>
      </c>
      <c r="AU454" s="227">
        <v>0</v>
      </c>
      <c r="AV454" s="227">
        <v>0</v>
      </c>
      <c r="AW454" s="227">
        <v>0</v>
      </c>
      <c r="AX454" s="227">
        <v>0</v>
      </c>
      <c r="AY454" s="227">
        <v>0</v>
      </c>
      <c r="AZ454" s="227">
        <v>0</v>
      </c>
      <c r="BA454" s="227">
        <v>0</v>
      </c>
      <c r="BB454" s="237" t="s">
        <v>704</v>
      </c>
      <c r="BC454" s="237" t="s">
        <v>1344</v>
      </c>
      <c r="BD454" s="237" t="s">
        <v>794</v>
      </c>
    </row>
    <row r="455" spans="1:56" ht="18" customHeight="1" x14ac:dyDescent="0.15">
      <c r="A455" s="199" t="s">
        <v>1136</v>
      </c>
      <c r="B455" s="200">
        <v>1223512.0803117692</v>
      </c>
      <c r="C455" s="200">
        <v>1656885.7746843337</v>
      </c>
      <c r="D455" s="228">
        <v>3.1025833323068346</v>
      </c>
      <c r="E455" s="228">
        <v>2.2776706566879041</v>
      </c>
      <c r="F455" s="201">
        <v>0.65427965575912439</v>
      </c>
      <c r="G455" s="201">
        <v>0.61013639447047574</v>
      </c>
      <c r="H455" s="200">
        <v>2303733.5549649261</v>
      </c>
      <c r="I455" s="200">
        <v>3040734.0642868276</v>
      </c>
      <c r="J455" s="201">
        <v>0.26635965909459586</v>
      </c>
      <c r="K455" s="201">
        <v>0.33928924877768679</v>
      </c>
      <c r="L455" s="201">
        <v>0.49317626472572934</v>
      </c>
      <c r="M455" s="201">
        <v>0.39313690956982394</v>
      </c>
      <c r="N455" s="201">
        <v>0.60657002590749753</v>
      </c>
      <c r="O455" s="201">
        <v>0.50341320118905442</v>
      </c>
      <c r="P455" s="201">
        <v>1.0112568589505788</v>
      </c>
      <c r="Q455" s="201">
        <v>0.99631584892904024</v>
      </c>
      <c r="R455" s="201">
        <v>1.0110728154507072</v>
      </c>
      <c r="S455" s="201">
        <v>0.9980527087269393</v>
      </c>
      <c r="T455" s="202">
        <v>620104.96269680443</v>
      </c>
      <c r="U455" s="202">
        <v>1005502.821714731</v>
      </c>
      <c r="V455" s="202">
        <v>2074486563</v>
      </c>
      <c r="W455" s="202">
        <v>3252303231</v>
      </c>
      <c r="X455" s="202"/>
      <c r="Y455" s="202"/>
      <c r="Z455" s="203">
        <v>32.667557914628652</v>
      </c>
      <c r="AA455" s="203">
        <v>17.904816616860856</v>
      </c>
      <c r="AB455" s="202">
        <v>0</v>
      </c>
      <c r="AC455" s="202">
        <v>0</v>
      </c>
      <c r="AD455" s="202">
        <v>344611.07937646145</v>
      </c>
      <c r="AE455" s="202">
        <v>547818.24363211228</v>
      </c>
      <c r="AF455" s="202">
        <v>70767.315292283718</v>
      </c>
      <c r="AG455" s="202">
        <v>135846.7826344505</v>
      </c>
      <c r="AH455" s="202">
        <v>40494.927638347624</v>
      </c>
      <c r="AI455" s="202">
        <v>64145.245455962591</v>
      </c>
      <c r="AJ455" s="202">
        <v>33852.52405300078</v>
      </c>
      <c r="AK455" s="202">
        <v>279759.7167420109</v>
      </c>
      <c r="AL455" s="229">
        <v>4.9397387314929028E-2</v>
      </c>
      <c r="AM455" s="229">
        <v>0.205400837803946</v>
      </c>
      <c r="AN455" s="229">
        <v>0.43075100764420743</v>
      </c>
      <c r="AO455" s="229">
        <v>0.29932255011843428</v>
      </c>
      <c r="AP455" s="229">
        <v>0.2117662384659072</v>
      </c>
      <c r="AQ455" s="229">
        <v>0.26119499806355451</v>
      </c>
      <c r="AR455" s="229">
        <v>0</v>
      </c>
      <c r="AS455" s="229">
        <v>0</v>
      </c>
      <c r="AT455" s="229">
        <v>0</v>
      </c>
      <c r="AU455" s="229">
        <v>0</v>
      </c>
      <c r="AV455" s="229">
        <v>0</v>
      </c>
      <c r="AW455" s="229">
        <v>0</v>
      </c>
      <c r="AX455" s="229">
        <v>0</v>
      </c>
      <c r="AY455" s="229">
        <v>0</v>
      </c>
      <c r="AZ455" s="229">
        <v>0</v>
      </c>
      <c r="BA455" s="229">
        <v>0</v>
      </c>
      <c r="BB455" s="236" t="s">
        <v>706</v>
      </c>
      <c r="BC455" s="236" t="s">
        <v>1344</v>
      </c>
      <c r="BD455" s="236" t="s">
        <v>782</v>
      </c>
    </row>
    <row r="456" spans="1:56" ht="18" customHeight="1" x14ac:dyDescent="0.15">
      <c r="A456" s="194" t="s">
        <v>1137</v>
      </c>
      <c r="B456" s="195">
        <v>3194190.8989246571</v>
      </c>
      <c r="C456" s="195">
        <v>3514707.5530284811</v>
      </c>
      <c r="D456" s="226">
        <v>6.854857616415396</v>
      </c>
      <c r="E456" s="226">
        <v>4.1000906994788711</v>
      </c>
      <c r="F456" s="196">
        <v>0.57391777956695544</v>
      </c>
      <c r="G456" s="196">
        <v>0.57165411524420306</v>
      </c>
      <c r="H456" s="195">
        <v>3475720.5860445942</v>
      </c>
      <c r="I456" s="195">
        <v>3928564.7814958603</v>
      </c>
      <c r="J456" s="196">
        <v>0.60469981000353579</v>
      </c>
      <c r="K456" s="196">
        <v>0.5723404553398086</v>
      </c>
      <c r="L456" s="196">
        <v>0.86493584093234277</v>
      </c>
      <c r="M456" s="196">
        <v>0.82621693215399838</v>
      </c>
      <c r="N456" s="196">
        <v>0.11877220753965421</v>
      </c>
      <c r="O456" s="196">
        <v>0.14880921554693563</v>
      </c>
      <c r="P456" s="196">
        <v>0.96574778549966345</v>
      </c>
      <c r="Q456" s="196">
        <v>0.97272226934288075</v>
      </c>
      <c r="R456" s="196">
        <v>0.96573556703696506</v>
      </c>
      <c r="S456" s="196">
        <v>0.97313123203127283</v>
      </c>
      <c r="T456" s="197">
        <v>431420.70766482293</v>
      </c>
      <c r="U456" s="197">
        <v>610796.66114680329</v>
      </c>
      <c r="V456" s="197">
        <v>960308516</v>
      </c>
      <c r="W456" s="197">
        <v>1423382352</v>
      </c>
      <c r="X456" s="197"/>
      <c r="Y456" s="197"/>
      <c r="Z456" s="198">
        <v>9.6269989012546606</v>
      </c>
      <c r="AA456" s="198">
        <v>8.9264792233398804</v>
      </c>
      <c r="AB456" s="197">
        <v>0</v>
      </c>
      <c r="AC456" s="197">
        <v>0</v>
      </c>
      <c r="AD456" s="197">
        <v>385598.19627580995</v>
      </c>
      <c r="AE456" s="197">
        <v>653721.09746796312</v>
      </c>
      <c r="AF456" s="197">
        <v>84568.023636925835</v>
      </c>
      <c r="AG456" s="197">
        <v>143264.02453018175</v>
      </c>
      <c r="AH456" s="197">
        <v>70866.475109080289</v>
      </c>
      <c r="AI456" s="197">
        <v>83988.785824715713</v>
      </c>
      <c r="AJ456" s="197">
        <v>43950.269797643181</v>
      </c>
      <c r="AK456" s="197">
        <v>330802.16827567253</v>
      </c>
      <c r="AL456" s="227">
        <v>3.8113136282236712E-2</v>
      </c>
      <c r="AM456" s="227">
        <v>0.13593005899709215</v>
      </c>
      <c r="AN456" s="227">
        <v>0.32124137652169155</v>
      </c>
      <c r="AO456" s="227">
        <v>0.28637585196790949</v>
      </c>
      <c r="AP456" s="227">
        <v>0.2370822601843279</v>
      </c>
      <c r="AQ456" s="227">
        <v>0.27670315926291622</v>
      </c>
      <c r="AR456" s="227">
        <v>0</v>
      </c>
      <c r="AS456" s="227">
        <v>0</v>
      </c>
      <c r="AT456" s="227">
        <v>0</v>
      </c>
      <c r="AU456" s="227">
        <v>0</v>
      </c>
      <c r="AV456" s="227">
        <v>0</v>
      </c>
      <c r="AW456" s="227">
        <v>0</v>
      </c>
      <c r="AX456" s="227">
        <v>0</v>
      </c>
      <c r="AY456" s="227">
        <v>0</v>
      </c>
      <c r="AZ456" s="227">
        <v>0</v>
      </c>
      <c r="BA456" s="227">
        <v>0</v>
      </c>
      <c r="BB456" s="237" t="s">
        <v>705</v>
      </c>
      <c r="BC456" s="237" t="s">
        <v>1344</v>
      </c>
      <c r="BD456" s="237" t="s">
        <v>775</v>
      </c>
    </row>
    <row r="457" spans="1:56" ht="18" customHeight="1" x14ac:dyDescent="0.15">
      <c r="A457" s="199" t="s">
        <v>1138</v>
      </c>
      <c r="B457" s="200">
        <v>1849154.0971639368</v>
      </c>
      <c r="C457" s="200">
        <v>2600422.3034723159</v>
      </c>
      <c r="D457" s="228">
        <v>2.9452665177152197</v>
      </c>
      <c r="E457" s="228">
        <v>2.2551454659813692</v>
      </c>
      <c r="F457" s="201">
        <v>0.65169033742951876</v>
      </c>
      <c r="G457" s="201">
        <v>0.59062607150430302</v>
      </c>
      <c r="H457" s="200">
        <v>2028759.2963652364</v>
      </c>
      <c r="I457" s="200">
        <v>2949628.5069040204</v>
      </c>
      <c r="J457" s="201">
        <v>1.7964129890827707</v>
      </c>
      <c r="K457" s="201">
        <v>1.3002226001367569</v>
      </c>
      <c r="L457" s="201">
        <v>0.45098731215644883</v>
      </c>
      <c r="M457" s="201">
        <v>0.42579688057204856</v>
      </c>
      <c r="N457" s="201">
        <v>0.59047077378136503</v>
      </c>
      <c r="O457" s="201">
        <v>0.61738890709966321</v>
      </c>
      <c r="P457" s="201">
        <v>1.0026822004557165</v>
      </c>
      <c r="Q457" s="201">
        <v>0.97758453700434245</v>
      </c>
      <c r="R457" s="201">
        <v>1.0152754953574659</v>
      </c>
      <c r="S457" s="201">
        <v>0.98600677449058771</v>
      </c>
      <c r="T457" s="202">
        <v>1015209.0611208881</v>
      </c>
      <c r="U457" s="202">
        <v>1493170.598483823</v>
      </c>
      <c r="V457" s="202">
        <v>-1127948396</v>
      </c>
      <c r="W457" s="202">
        <v>-131922527</v>
      </c>
      <c r="X457" s="202"/>
      <c r="Y457" s="202"/>
      <c r="Z457" s="203">
        <v>81.044436290637123</v>
      </c>
      <c r="AA457" s="203">
        <v>25.276552273886445</v>
      </c>
      <c r="AB457" s="202">
        <v>0</v>
      </c>
      <c r="AC457" s="202">
        <v>0</v>
      </c>
      <c r="AD457" s="202">
        <v>469185.59208745096</v>
      </c>
      <c r="AE457" s="202">
        <v>726988.09777311492</v>
      </c>
      <c r="AF457" s="202">
        <v>84831.161195343171</v>
      </c>
      <c r="AG457" s="202">
        <v>204578.95028428323</v>
      </c>
      <c r="AH457" s="202">
        <v>47532.903106809266</v>
      </c>
      <c r="AI457" s="202">
        <v>76060.426424800331</v>
      </c>
      <c r="AJ457" s="202">
        <v>49079.293420874514</v>
      </c>
      <c r="AK457" s="202">
        <v>346170.23267226212</v>
      </c>
      <c r="AL457" s="229">
        <v>4.540508162858016E-2</v>
      </c>
      <c r="AM457" s="229">
        <v>0.26061636334395794</v>
      </c>
      <c r="AN457" s="229">
        <v>0.12668079068067736</v>
      </c>
      <c r="AO457" s="229">
        <v>0.10937922086087794</v>
      </c>
      <c r="AP457" s="229">
        <v>0.24760248727662015</v>
      </c>
      <c r="AQ457" s="229">
        <v>0.29266747298009105</v>
      </c>
      <c r="AR457" s="229">
        <v>0</v>
      </c>
      <c r="AS457" s="229">
        <v>0</v>
      </c>
      <c r="AT457" s="229">
        <v>0</v>
      </c>
      <c r="AU457" s="229">
        <v>0</v>
      </c>
      <c r="AV457" s="229">
        <v>0</v>
      </c>
      <c r="AW457" s="229">
        <v>0</v>
      </c>
      <c r="AX457" s="229">
        <v>0</v>
      </c>
      <c r="AY457" s="229">
        <v>0</v>
      </c>
      <c r="AZ457" s="229">
        <v>0</v>
      </c>
      <c r="BA457" s="229">
        <v>0</v>
      </c>
      <c r="BB457" s="236" t="s">
        <v>705</v>
      </c>
      <c r="BC457" s="236" t="s">
        <v>1344</v>
      </c>
      <c r="BD457" s="236" t="s">
        <v>778</v>
      </c>
    </row>
    <row r="458" spans="1:56" ht="18" customHeight="1" x14ac:dyDescent="0.15">
      <c r="A458" s="194" t="s">
        <v>1139</v>
      </c>
      <c r="B458" s="195">
        <v>1791339.6032216314</v>
      </c>
      <c r="C458" s="195">
        <v>2019102.1122736984</v>
      </c>
      <c r="D458" s="226">
        <v>3.8603957736830421</v>
      </c>
      <c r="E458" s="226">
        <v>2.797837170934955</v>
      </c>
      <c r="F458" s="196">
        <v>0.6254651901767172</v>
      </c>
      <c r="G458" s="196">
        <v>0.61544445820031779</v>
      </c>
      <c r="H458" s="195">
        <v>3478612.3221163591</v>
      </c>
      <c r="I458" s="195">
        <v>3822216.9753465671</v>
      </c>
      <c r="J458" s="196">
        <v>0.43401688008893191</v>
      </c>
      <c r="K458" s="196">
        <v>0.48355891593070921</v>
      </c>
      <c r="L458" s="196">
        <v>0.67049651644460118</v>
      </c>
      <c r="M458" s="196">
        <v>0.64404643116453753</v>
      </c>
      <c r="N458" s="196">
        <v>0.31975219026786678</v>
      </c>
      <c r="O458" s="196">
        <v>0.3399794790829494</v>
      </c>
      <c r="P458" s="196">
        <v>0.97243165642015561</v>
      </c>
      <c r="Q458" s="196">
        <v>0.97034605059680212</v>
      </c>
      <c r="R458" s="196">
        <v>0.97978504613214656</v>
      </c>
      <c r="S458" s="196">
        <v>0.97494466580583006</v>
      </c>
      <c r="T458" s="197">
        <v>590252.63949227345</v>
      </c>
      <c r="U458" s="197">
        <v>718706.60270704364</v>
      </c>
      <c r="V458" s="197">
        <v>3092263575</v>
      </c>
      <c r="W458" s="197">
        <v>3517173625</v>
      </c>
      <c r="X458" s="197"/>
      <c r="Y458" s="197"/>
      <c r="Z458" s="198">
        <v>22.702160008292939</v>
      </c>
      <c r="AA458" s="198">
        <v>18.100892171341449</v>
      </c>
      <c r="AB458" s="197">
        <v>0</v>
      </c>
      <c r="AC458" s="197">
        <v>0</v>
      </c>
      <c r="AD458" s="197">
        <v>376985.0886962217</v>
      </c>
      <c r="AE458" s="197">
        <v>605792.48990316398</v>
      </c>
      <c r="AF458" s="197">
        <v>73482.692588376551</v>
      </c>
      <c r="AG458" s="197">
        <v>77663.621668823776</v>
      </c>
      <c r="AH458" s="197">
        <v>54777.176394454931</v>
      </c>
      <c r="AI458" s="197">
        <v>61544.460805563787</v>
      </c>
      <c r="AJ458" s="197">
        <v>80145.502331238604</v>
      </c>
      <c r="AK458" s="197">
        <v>342292.04127617774</v>
      </c>
      <c r="AL458" s="227">
        <v>4.0242434202638226E-2</v>
      </c>
      <c r="AM458" s="227">
        <v>5.4595656957674474E-2</v>
      </c>
      <c r="AN458" s="227">
        <v>0.51384186969098566</v>
      </c>
      <c r="AO458" s="227">
        <v>0.41048508856793259</v>
      </c>
      <c r="AP458" s="227">
        <v>0.21316632145776263</v>
      </c>
      <c r="AQ458" s="227">
        <v>0.26291273778221491</v>
      </c>
      <c r="AR458" s="227">
        <v>0</v>
      </c>
      <c r="AS458" s="227">
        <v>0</v>
      </c>
      <c r="AT458" s="227">
        <v>0</v>
      </c>
      <c r="AU458" s="227">
        <v>0</v>
      </c>
      <c r="AV458" s="227">
        <v>0</v>
      </c>
      <c r="AW458" s="227">
        <v>0</v>
      </c>
      <c r="AX458" s="227">
        <v>0</v>
      </c>
      <c r="AY458" s="227">
        <v>0</v>
      </c>
      <c r="AZ458" s="227">
        <v>0</v>
      </c>
      <c r="BA458" s="227">
        <v>0</v>
      </c>
      <c r="BB458" s="237" t="s">
        <v>706</v>
      </c>
      <c r="BC458" s="237" t="s">
        <v>1344</v>
      </c>
      <c r="BD458" s="237" t="s">
        <v>780</v>
      </c>
    </row>
    <row r="459" spans="1:56" ht="18" customHeight="1" x14ac:dyDescent="0.15">
      <c r="A459" s="199" t="s">
        <v>1140</v>
      </c>
      <c r="B459" s="200">
        <v>807562.37785481242</v>
      </c>
      <c r="C459" s="200">
        <v>1055406.6250926887</v>
      </c>
      <c r="D459" s="228">
        <v>2.7002790826806677</v>
      </c>
      <c r="E459" s="228">
        <v>2.1785583308642886</v>
      </c>
      <c r="F459" s="201">
        <v>0.5726338767722261</v>
      </c>
      <c r="G459" s="201">
        <v>0.54574006557073518</v>
      </c>
      <c r="H459" s="200">
        <v>1019333.7221192349</v>
      </c>
      <c r="I459" s="200">
        <v>1321023.0921696573</v>
      </c>
      <c r="J459" s="201">
        <v>0.76092800668542659</v>
      </c>
      <c r="K459" s="201">
        <v>1.0414445947186832</v>
      </c>
      <c r="L459" s="201">
        <v>0.81396965658570575</v>
      </c>
      <c r="M459" s="201">
        <v>0.76906860845648961</v>
      </c>
      <c r="N459" s="201">
        <v>0.20237925509292742</v>
      </c>
      <c r="O459" s="201">
        <v>0.17035786174590181</v>
      </c>
      <c r="P459" s="201">
        <v>0.95007946252848341</v>
      </c>
      <c r="Q459" s="201">
        <v>0.96269757545240542</v>
      </c>
      <c r="R459" s="201">
        <v>0.9500581714917945</v>
      </c>
      <c r="S459" s="201">
        <v>0.96270010384175353</v>
      </c>
      <c r="T459" s="202">
        <v>150231.1064807949</v>
      </c>
      <c r="U459" s="202">
        <v>243726.52057689457</v>
      </c>
      <c r="V459" s="202">
        <v>825126422</v>
      </c>
      <c r="W459" s="202">
        <v>541148341</v>
      </c>
      <c r="X459" s="202"/>
      <c r="Y459" s="202"/>
      <c r="Z459" s="203">
        <v>8.8388923107134794</v>
      </c>
      <c r="AA459" s="203">
        <v>8.5460332631683151</v>
      </c>
      <c r="AB459" s="202">
        <v>0</v>
      </c>
      <c r="AC459" s="202">
        <v>0</v>
      </c>
      <c r="AD459" s="202">
        <v>256449.9878392407</v>
      </c>
      <c r="AE459" s="202">
        <v>418757.39309283707</v>
      </c>
      <c r="AF459" s="202">
        <v>41078.090167581191</v>
      </c>
      <c r="AG459" s="202">
        <v>44036.27875203915</v>
      </c>
      <c r="AH459" s="202">
        <v>20844.975938009786</v>
      </c>
      <c r="AI459" s="202">
        <v>27197.887309061251</v>
      </c>
      <c r="AJ459" s="202">
        <v>57792.761474862818</v>
      </c>
      <c r="AK459" s="202">
        <v>242877.31339908054</v>
      </c>
      <c r="AL459" s="229">
        <v>3.2893171921790386E-2</v>
      </c>
      <c r="AM459" s="229">
        <v>5.6146937194034637E-2</v>
      </c>
      <c r="AN459" s="229">
        <v>0.44647937021700812</v>
      </c>
      <c r="AO459" s="229">
        <v>0.31818680352872808</v>
      </c>
      <c r="AP459" s="229">
        <v>0.25239339665957183</v>
      </c>
      <c r="AQ459" s="229">
        <v>0.2849200323605573</v>
      </c>
      <c r="AR459" s="229">
        <v>0</v>
      </c>
      <c r="AS459" s="229">
        <v>0</v>
      </c>
      <c r="AT459" s="229">
        <v>0</v>
      </c>
      <c r="AU459" s="229">
        <v>0</v>
      </c>
      <c r="AV459" s="229">
        <v>0</v>
      </c>
      <c r="AW459" s="229">
        <v>0</v>
      </c>
      <c r="AX459" s="229">
        <v>0</v>
      </c>
      <c r="AY459" s="229">
        <v>0</v>
      </c>
      <c r="AZ459" s="229">
        <v>0</v>
      </c>
      <c r="BA459" s="229">
        <v>0</v>
      </c>
      <c r="BB459" s="236" t="s">
        <v>706</v>
      </c>
      <c r="BC459" s="236" t="s">
        <v>1344</v>
      </c>
      <c r="BD459" s="236" t="s">
        <v>782</v>
      </c>
    </row>
    <row r="460" spans="1:56" ht="18" customHeight="1" x14ac:dyDescent="0.15">
      <c r="A460" s="194" t="s">
        <v>1141</v>
      </c>
      <c r="B460" s="195">
        <v>4109787.4140538136</v>
      </c>
      <c r="C460" s="195">
        <v>5213612.4262841893</v>
      </c>
      <c r="D460" s="226">
        <v>5.9011923530249151</v>
      </c>
      <c r="E460" s="226">
        <v>4.9493652551120837</v>
      </c>
      <c r="F460" s="196">
        <v>0.68364377148410593</v>
      </c>
      <c r="G460" s="196">
        <v>0.64248412174673575</v>
      </c>
      <c r="H460" s="195">
        <v>9876792.9557482768</v>
      </c>
      <c r="I460" s="195">
        <v>11608904.764732044</v>
      </c>
      <c r="J460" s="196">
        <v>0.13515628828833112</v>
      </c>
      <c r="K460" s="196">
        <v>0.16158804708095328</v>
      </c>
      <c r="L460" s="196">
        <v>0.69539999792793039</v>
      </c>
      <c r="M460" s="196">
        <v>0.68142782421379644</v>
      </c>
      <c r="N460" s="196">
        <v>0.28134101366495828</v>
      </c>
      <c r="O460" s="196">
        <v>0.30224874532854878</v>
      </c>
      <c r="P460" s="196">
        <v>1.1662571319778825</v>
      </c>
      <c r="Q460" s="196">
        <v>1.1078334579829334</v>
      </c>
      <c r="R460" s="196">
        <v>1.1662846630905164</v>
      </c>
      <c r="S460" s="196">
        <v>1.1078511687636816</v>
      </c>
      <c r="T460" s="197">
        <v>1251841.2548365579</v>
      </c>
      <c r="U460" s="197">
        <v>1660911.8543473426</v>
      </c>
      <c r="V460" s="197">
        <v>302843885</v>
      </c>
      <c r="W460" s="197">
        <v>422938596</v>
      </c>
      <c r="X460" s="197"/>
      <c r="Y460" s="197"/>
      <c r="Z460" s="198">
        <v>26.206233191449986</v>
      </c>
      <c r="AA460" s="198">
        <v>19.305309339314547</v>
      </c>
      <c r="AB460" s="197">
        <v>0</v>
      </c>
      <c r="AC460" s="197">
        <v>0</v>
      </c>
      <c r="AD460" s="197">
        <v>679082.73226595519</v>
      </c>
      <c r="AE460" s="197">
        <v>1002741.3135423616</v>
      </c>
      <c r="AF460" s="197">
        <v>154061.54414053817</v>
      </c>
      <c r="AG460" s="197">
        <v>169390.5207916389</v>
      </c>
      <c r="AH460" s="197">
        <v>200055.57327106962</v>
      </c>
      <c r="AI460" s="197">
        <v>241024.62508338894</v>
      </c>
      <c r="AJ460" s="197">
        <v>114042.54391816768</v>
      </c>
      <c r="AK460" s="197">
        <v>476301.42383811437</v>
      </c>
      <c r="AL460" s="227">
        <v>9.7683129792202922E-2</v>
      </c>
      <c r="AM460" s="227">
        <v>9.6743801769852811E-2</v>
      </c>
      <c r="AN460" s="227">
        <v>0.77350287178139354</v>
      </c>
      <c r="AO460" s="227">
        <v>0.53700483198035842</v>
      </c>
      <c r="AP460" s="227">
        <v>0.14720465874422856</v>
      </c>
      <c r="AQ460" s="227">
        <v>0.2221254972175786</v>
      </c>
      <c r="AR460" s="227">
        <v>0</v>
      </c>
      <c r="AS460" s="227">
        <v>0</v>
      </c>
      <c r="AT460" s="227">
        <v>0</v>
      </c>
      <c r="AU460" s="227">
        <v>0</v>
      </c>
      <c r="AV460" s="227">
        <v>0</v>
      </c>
      <c r="AW460" s="227">
        <v>0</v>
      </c>
      <c r="AX460" s="227">
        <v>0</v>
      </c>
      <c r="AY460" s="227">
        <v>0</v>
      </c>
      <c r="AZ460" s="227">
        <v>0</v>
      </c>
      <c r="BA460" s="227">
        <v>0</v>
      </c>
      <c r="BB460" s="237" t="s">
        <v>704</v>
      </c>
      <c r="BC460" s="237" t="s">
        <v>1344</v>
      </c>
      <c r="BD460" s="237" t="s">
        <v>792</v>
      </c>
    </row>
    <row r="461" spans="1:56" ht="18" customHeight="1" x14ac:dyDescent="0.15">
      <c r="A461" s="199" t="s">
        <v>1142</v>
      </c>
      <c r="B461" s="200">
        <v>3578083.7044303799</v>
      </c>
      <c r="C461" s="200">
        <v>4705406.9778481014</v>
      </c>
      <c r="D461" s="228">
        <v>2.7071121406584622</v>
      </c>
      <c r="E461" s="228">
        <v>2.5917379690009992</v>
      </c>
      <c r="F461" s="201">
        <v>0.6552365558482004</v>
      </c>
      <c r="G461" s="201">
        <v>0.65076226291273687</v>
      </c>
      <c r="H461" s="200">
        <v>6346606.0012658229</v>
      </c>
      <c r="I461" s="200">
        <v>8346441.0455696201</v>
      </c>
      <c r="J461" s="201">
        <v>0.71624574747190883</v>
      </c>
      <c r="K461" s="201">
        <v>0.75894063020397395</v>
      </c>
      <c r="L461" s="201">
        <v>0.63896780051642577</v>
      </c>
      <c r="M461" s="201">
        <v>0.60903086044081367</v>
      </c>
      <c r="N461" s="201">
        <v>0.36848352318395799</v>
      </c>
      <c r="O461" s="201">
        <v>0.38246530223311648</v>
      </c>
      <c r="P461" s="201">
        <v>0.98021002581565675</v>
      </c>
      <c r="Q461" s="201">
        <v>0.98846292762526455</v>
      </c>
      <c r="R461" s="201">
        <v>1.0135652020873918</v>
      </c>
      <c r="S461" s="201">
        <v>1.0136023179502549</v>
      </c>
      <c r="T461" s="202">
        <v>1291803.4297468355</v>
      </c>
      <c r="U461" s="202">
        <v>1839668.9174050633</v>
      </c>
      <c r="V461" s="202">
        <v>160516432</v>
      </c>
      <c r="W461" s="202">
        <v>235600144</v>
      </c>
      <c r="X461" s="202"/>
      <c r="Y461" s="202"/>
      <c r="Z461" s="203">
        <v>14.612174672011733</v>
      </c>
      <c r="AA461" s="203">
        <v>10.956933061423259</v>
      </c>
      <c r="AB461" s="202">
        <v>0</v>
      </c>
      <c r="AC461" s="202">
        <v>0</v>
      </c>
      <c r="AD461" s="202">
        <v>1010207.6224683543</v>
      </c>
      <c r="AE461" s="202">
        <v>1351637.9768987342</v>
      </c>
      <c r="AF461" s="202">
        <v>244117.1085443038</v>
      </c>
      <c r="AG461" s="202">
        <v>343318.76202531648</v>
      </c>
      <c r="AH461" s="202">
        <v>135953.93860759496</v>
      </c>
      <c r="AI461" s="202">
        <v>195089.23734177218</v>
      </c>
      <c r="AJ461" s="202">
        <v>132752.92151898736</v>
      </c>
      <c r="AK461" s="202">
        <v>507895.80949367094</v>
      </c>
      <c r="AL461" s="229">
        <v>4.2976879548190496E-2</v>
      </c>
      <c r="AM461" s="229">
        <v>0.11520584258103735</v>
      </c>
      <c r="AN461" s="229">
        <v>0.24756140141520486</v>
      </c>
      <c r="AO461" s="229">
        <v>0.1628154703358429</v>
      </c>
      <c r="AP461" s="229">
        <v>0.12492008171523684</v>
      </c>
      <c r="AQ461" s="229">
        <v>0.19361085212310197</v>
      </c>
      <c r="AR461" s="229">
        <v>0</v>
      </c>
      <c r="AS461" s="229">
        <v>0</v>
      </c>
      <c r="AT461" s="229">
        <v>0</v>
      </c>
      <c r="AU461" s="229">
        <v>0</v>
      </c>
      <c r="AV461" s="229">
        <v>0</v>
      </c>
      <c r="AW461" s="229">
        <v>0</v>
      </c>
      <c r="AX461" s="229">
        <v>0</v>
      </c>
      <c r="AY461" s="229">
        <v>0</v>
      </c>
      <c r="AZ461" s="229">
        <v>0</v>
      </c>
      <c r="BA461" s="229">
        <v>0</v>
      </c>
      <c r="BB461" s="236" t="s">
        <v>704</v>
      </c>
      <c r="BC461" s="236" t="s">
        <v>1344</v>
      </c>
      <c r="BD461" s="236" t="s">
        <v>794</v>
      </c>
    </row>
    <row r="462" spans="1:56" ht="18" customHeight="1" x14ac:dyDescent="0.15">
      <c r="A462" s="194" t="s">
        <v>1143</v>
      </c>
      <c r="B462" s="195">
        <v>1969206.6011034176</v>
      </c>
      <c r="C462" s="195">
        <v>2944208.9147998667</v>
      </c>
      <c r="D462" s="226">
        <v>3.3050645753903205</v>
      </c>
      <c r="E462" s="226">
        <v>3.0057165101848322</v>
      </c>
      <c r="F462" s="196">
        <v>0.53244210751634558</v>
      </c>
      <c r="G462" s="196">
        <v>0.47110303009108739</v>
      </c>
      <c r="H462" s="195">
        <v>1791309.2927018921</v>
      </c>
      <c r="I462" s="195">
        <v>3025416.0452845558</v>
      </c>
      <c r="J462" s="196">
        <v>1.3714682826761879</v>
      </c>
      <c r="K462" s="196">
        <v>1.9275183288174418</v>
      </c>
      <c r="L462" s="196">
        <v>0.51286463193010323</v>
      </c>
      <c r="M462" s="196">
        <v>0.46276585780576351</v>
      </c>
      <c r="N462" s="196">
        <v>0.57246987466636234</v>
      </c>
      <c r="O462" s="196">
        <v>0.56054882755553359</v>
      </c>
      <c r="P462" s="196">
        <v>0.84219561710092661</v>
      </c>
      <c r="Q462" s="196">
        <v>0.88301411188354417</v>
      </c>
      <c r="R462" s="196">
        <v>0.97183827094345576</v>
      </c>
      <c r="S462" s="196">
        <v>0.96677094562063159</v>
      </c>
      <c r="T462" s="197">
        <v>959270.18243418378</v>
      </c>
      <c r="U462" s="197">
        <v>1581729.5507831303</v>
      </c>
      <c r="V462" s="197">
        <v>623850568</v>
      </c>
      <c r="W462" s="197">
        <v>104214665</v>
      </c>
      <c r="X462" s="197"/>
      <c r="Y462" s="197"/>
      <c r="Z462" s="198">
        <v>21.385382765749799</v>
      </c>
      <c r="AA462" s="198">
        <v>15.45610453666569</v>
      </c>
      <c r="AB462" s="197">
        <v>0</v>
      </c>
      <c r="AC462" s="197">
        <v>0</v>
      </c>
      <c r="AD462" s="197">
        <v>427057.09960380645</v>
      </c>
      <c r="AE462" s="197">
        <v>697747.49746362062</v>
      </c>
      <c r="AF462" s="197">
        <v>102224.78898063466</v>
      </c>
      <c r="AG462" s="197">
        <v>115681.57918317473</v>
      </c>
      <c r="AH462" s="197">
        <v>38012.344836523866</v>
      </c>
      <c r="AI462" s="197">
        <v>71288.642833339502</v>
      </c>
      <c r="AJ462" s="197">
        <v>109286.08908801423</v>
      </c>
      <c r="AK462" s="197">
        <v>399993.94867997186</v>
      </c>
      <c r="AL462" s="227">
        <v>7.173430812587471E-2</v>
      </c>
      <c r="AM462" s="227">
        <v>8.883230439750063E-2</v>
      </c>
      <c r="AN462" s="227">
        <v>0.76781003764433109</v>
      </c>
      <c r="AO462" s="227">
        <v>0.36659375185936105</v>
      </c>
      <c r="AP462" s="227">
        <v>0.21939721560599537</v>
      </c>
      <c r="AQ462" s="227">
        <v>0.29702386283621379</v>
      </c>
      <c r="AR462" s="227">
        <v>0</v>
      </c>
      <c r="AS462" s="227">
        <v>0</v>
      </c>
      <c r="AT462" s="227">
        <v>0</v>
      </c>
      <c r="AU462" s="227">
        <v>0</v>
      </c>
      <c r="AV462" s="227">
        <v>0</v>
      </c>
      <c r="AW462" s="227">
        <v>0</v>
      </c>
      <c r="AX462" s="227">
        <v>0</v>
      </c>
      <c r="AY462" s="227">
        <v>0</v>
      </c>
      <c r="AZ462" s="227">
        <v>0</v>
      </c>
      <c r="BA462" s="227">
        <v>0</v>
      </c>
      <c r="BB462" s="237" t="s">
        <v>705</v>
      </c>
      <c r="BC462" s="237" t="s">
        <v>1344</v>
      </c>
      <c r="BD462" s="237" t="s">
        <v>804</v>
      </c>
    </row>
    <row r="463" spans="1:56" ht="18" customHeight="1" x14ac:dyDescent="0.15">
      <c r="A463" s="199" t="s">
        <v>1144</v>
      </c>
      <c r="B463" s="200">
        <v>2034889.3434561219</v>
      </c>
      <c r="C463" s="200">
        <v>2592519.3257947611</v>
      </c>
      <c r="D463" s="228">
        <v>3.6181717170522134</v>
      </c>
      <c r="E463" s="228">
        <v>2.9867735708763439</v>
      </c>
      <c r="F463" s="201">
        <v>0.65172667764950809</v>
      </c>
      <c r="G463" s="201">
        <v>0.63551833872218833</v>
      </c>
      <c r="H463" s="200">
        <v>3843277.9649983943</v>
      </c>
      <c r="I463" s="200">
        <v>4967019.2738657733</v>
      </c>
      <c r="J463" s="201">
        <v>1.058555393125562</v>
      </c>
      <c r="K463" s="201">
        <v>0.8597913969684875</v>
      </c>
      <c r="L463" s="201">
        <v>0.57807439002284466</v>
      </c>
      <c r="M463" s="201">
        <v>0.57689275859907552</v>
      </c>
      <c r="N463" s="201">
        <v>0.44330705563614226</v>
      </c>
      <c r="O463" s="201">
        <v>0.41166616334921202</v>
      </c>
      <c r="P463" s="201">
        <v>1.0389955677937757</v>
      </c>
      <c r="Q463" s="201">
        <v>1.0167852369054455</v>
      </c>
      <c r="R463" s="201">
        <v>1.0395109066023054</v>
      </c>
      <c r="S463" s="201">
        <v>1.0171078531290216</v>
      </c>
      <c r="T463" s="202">
        <v>858571.92747373728</v>
      </c>
      <c r="U463" s="202">
        <v>1096913.7002156063</v>
      </c>
      <c r="V463" s="202">
        <v>-637281542</v>
      </c>
      <c r="W463" s="202">
        <v>7878137</v>
      </c>
      <c r="X463" s="202"/>
      <c r="Y463" s="202"/>
      <c r="Z463" s="203">
        <v>93.411549468918565</v>
      </c>
      <c r="AA463" s="203">
        <v>21.484429528757893</v>
      </c>
      <c r="AB463" s="202">
        <v>0</v>
      </c>
      <c r="AC463" s="202">
        <v>0</v>
      </c>
      <c r="AD463" s="202">
        <v>464580.55328226072</v>
      </c>
      <c r="AE463" s="202">
        <v>726245.09073810733</v>
      </c>
      <c r="AF463" s="202">
        <v>100776.7865957154</v>
      </c>
      <c r="AG463" s="202">
        <v>112948.81806504886</v>
      </c>
      <c r="AH463" s="202">
        <v>73884.665122253311</v>
      </c>
      <c r="AI463" s="202">
        <v>102839.15404376347</v>
      </c>
      <c r="AJ463" s="202">
        <v>73333.227716867739</v>
      </c>
      <c r="AK463" s="202">
        <v>370295.7473737328</v>
      </c>
      <c r="AL463" s="229">
        <v>7.41023383534853E-2</v>
      </c>
      <c r="AM463" s="229">
        <v>9.1621401710454145E-2</v>
      </c>
      <c r="AN463" s="229">
        <v>0.20074938063597067</v>
      </c>
      <c r="AO463" s="229">
        <v>0.19344955861868038</v>
      </c>
      <c r="AP463" s="229">
        <v>0.20693421727583933</v>
      </c>
      <c r="AQ463" s="229">
        <v>0.26123605501874991</v>
      </c>
      <c r="AR463" s="229">
        <v>0</v>
      </c>
      <c r="AS463" s="229">
        <v>0</v>
      </c>
      <c r="AT463" s="229">
        <v>0</v>
      </c>
      <c r="AU463" s="229">
        <v>0</v>
      </c>
      <c r="AV463" s="229">
        <v>0</v>
      </c>
      <c r="AW463" s="229">
        <v>0</v>
      </c>
      <c r="AX463" s="229">
        <v>0</v>
      </c>
      <c r="AY463" s="229">
        <v>0</v>
      </c>
      <c r="AZ463" s="229">
        <v>0</v>
      </c>
      <c r="BA463" s="229">
        <v>0</v>
      </c>
      <c r="BB463" s="236" t="s">
        <v>705</v>
      </c>
      <c r="BC463" s="236" t="s">
        <v>1344</v>
      </c>
      <c r="BD463" s="236" t="s">
        <v>806</v>
      </c>
    </row>
    <row r="464" spans="1:56" ht="18" customHeight="1" x14ac:dyDescent="0.15">
      <c r="A464" s="194" t="s">
        <v>1145</v>
      </c>
      <c r="B464" s="195">
        <v>9713741.8269503545</v>
      </c>
      <c r="C464" s="195">
        <v>10083222.139952719</v>
      </c>
      <c r="D464" s="226">
        <v>9.3896987889391177</v>
      </c>
      <c r="E464" s="226">
        <v>6.5985121823629154</v>
      </c>
      <c r="F464" s="196">
        <v>0.62753336445245622</v>
      </c>
      <c r="G464" s="196">
        <v>0.63120023292710692</v>
      </c>
      <c r="H464" s="195">
        <v>5958142.9713947996</v>
      </c>
      <c r="I464" s="195">
        <v>6483355.704964539</v>
      </c>
      <c r="J464" s="196">
        <v>1.8058310626543674</v>
      </c>
      <c r="K464" s="196">
        <v>1.6387897618216301</v>
      </c>
      <c r="L464" s="196">
        <v>0.85871849735598504</v>
      </c>
      <c r="M464" s="196">
        <v>0.83932551393416155</v>
      </c>
      <c r="N464" s="196">
        <v>0.13453897009058224</v>
      </c>
      <c r="O464" s="196">
        <v>0.13708460818187407</v>
      </c>
      <c r="P464" s="196">
        <v>0.98783353600336354</v>
      </c>
      <c r="Q464" s="196">
        <v>0.99006886751177736</v>
      </c>
      <c r="R464" s="196">
        <v>0.98972556821835089</v>
      </c>
      <c r="S464" s="196">
        <v>0.98908598930498837</v>
      </c>
      <c r="T464" s="197">
        <v>1372372.041607565</v>
      </c>
      <c r="U464" s="197">
        <v>1620116.5352245863</v>
      </c>
      <c r="V464" s="197">
        <v>-173325106</v>
      </c>
      <c r="W464" s="197">
        <v>-108769209</v>
      </c>
      <c r="X464" s="197"/>
      <c r="Y464" s="197"/>
      <c r="Z464" s="198">
        <v>41.087750287106878</v>
      </c>
      <c r="AA464" s="198">
        <v>27.081952736515088</v>
      </c>
      <c r="AB464" s="197">
        <v>0</v>
      </c>
      <c r="AC464" s="197">
        <v>0</v>
      </c>
      <c r="AD464" s="197">
        <v>790556.76004728139</v>
      </c>
      <c r="AE464" s="197">
        <v>1123166.778959811</v>
      </c>
      <c r="AF464" s="197">
        <v>163407.39527186763</v>
      </c>
      <c r="AG464" s="197">
        <v>280894.10520094563</v>
      </c>
      <c r="AH464" s="197">
        <v>116441.77588652483</v>
      </c>
      <c r="AI464" s="197">
        <v>132694.25224586291</v>
      </c>
      <c r="AJ464" s="197">
        <v>145957.05602836882</v>
      </c>
      <c r="AK464" s="197">
        <v>465346.06524822698</v>
      </c>
      <c r="AL464" s="227">
        <v>4.1926596308026753E-2</v>
      </c>
      <c r="AM464" s="227">
        <v>0.14415393606323312</v>
      </c>
      <c r="AN464" s="227">
        <v>0.31790308167329312</v>
      </c>
      <c r="AO464" s="227">
        <v>0.30740103391773532</v>
      </c>
      <c r="AP464" s="227">
        <v>0.20289249855867153</v>
      </c>
      <c r="AQ464" s="227">
        <v>0.2504436596909716</v>
      </c>
      <c r="AR464" s="227">
        <v>0</v>
      </c>
      <c r="AS464" s="227">
        <v>0</v>
      </c>
      <c r="AT464" s="227">
        <v>0</v>
      </c>
      <c r="AU464" s="227">
        <v>0</v>
      </c>
      <c r="AV464" s="227">
        <v>0</v>
      </c>
      <c r="AW464" s="227">
        <v>0</v>
      </c>
      <c r="AX464" s="227">
        <v>0</v>
      </c>
      <c r="AY464" s="227">
        <v>0</v>
      </c>
      <c r="AZ464" s="227">
        <v>0</v>
      </c>
      <c r="BA464" s="227">
        <v>0</v>
      </c>
      <c r="BB464" s="237" t="s">
        <v>704</v>
      </c>
      <c r="BC464" s="237" t="s">
        <v>1344</v>
      </c>
      <c r="BD464" s="237" t="s">
        <v>794</v>
      </c>
    </row>
    <row r="465" spans="1:56" ht="18" customHeight="1" x14ac:dyDescent="0.15">
      <c r="A465" s="199" t="s">
        <v>1146</v>
      </c>
      <c r="B465" s="200">
        <v>1592428.5174979505</v>
      </c>
      <c r="C465" s="200">
        <v>2037768.6992874707</v>
      </c>
      <c r="D465" s="228">
        <v>2.997155569570364</v>
      </c>
      <c r="E465" s="228">
        <v>2.0849180124062019</v>
      </c>
      <c r="F465" s="201">
        <v>0.64725592570196222</v>
      </c>
      <c r="G465" s="201">
        <v>0.61852717038804828</v>
      </c>
      <c r="H465" s="200">
        <v>2469368.0110347439</v>
      </c>
      <c r="I465" s="200">
        <v>3068612.3751182295</v>
      </c>
      <c r="J465" s="201">
        <v>0.99357885363671039</v>
      </c>
      <c r="K465" s="201">
        <v>0.74478555663452306</v>
      </c>
      <c r="L465" s="201">
        <v>0.50012976053202995</v>
      </c>
      <c r="M465" s="201">
        <v>0.41797262852513917</v>
      </c>
      <c r="N465" s="201">
        <v>0.60854213430182968</v>
      </c>
      <c r="O465" s="201">
        <v>0.57570651638160719</v>
      </c>
      <c r="P465" s="201">
        <v>0.96719327881632577</v>
      </c>
      <c r="Q465" s="201">
        <v>0.98129827813327153</v>
      </c>
      <c r="R465" s="201">
        <v>1.0057409110058357</v>
      </c>
      <c r="S465" s="201">
        <v>0.99404156207619732</v>
      </c>
      <c r="T465" s="202">
        <v>796007.62437732518</v>
      </c>
      <c r="U465" s="202">
        <v>1186037.1597200327</v>
      </c>
      <c r="V465" s="202">
        <v>-577063465</v>
      </c>
      <c r="W465" s="202">
        <v>-366522412</v>
      </c>
      <c r="X465" s="202"/>
      <c r="Y465" s="202"/>
      <c r="Z465" s="203">
        <v>62.915785127832166</v>
      </c>
      <c r="AA465" s="203">
        <v>32.289609749774201</v>
      </c>
      <c r="AB465" s="202">
        <v>0</v>
      </c>
      <c r="AC465" s="202">
        <v>0</v>
      </c>
      <c r="AD465" s="202">
        <v>392745.78598902834</v>
      </c>
      <c r="AE465" s="202">
        <v>689564.63402484404</v>
      </c>
      <c r="AF465" s="202">
        <v>90323.661643230982</v>
      </c>
      <c r="AG465" s="202">
        <v>173651.4464972571</v>
      </c>
      <c r="AH465" s="202">
        <v>46617.656914055115</v>
      </c>
      <c r="AI465" s="202">
        <v>67460.437921684847</v>
      </c>
      <c r="AJ465" s="202">
        <v>55557.441452802821</v>
      </c>
      <c r="AK465" s="202">
        <v>383251.77230594616</v>
      </c>
      <c r="AL465" s="229">
        <v>0.11461913614095356</v>
      </c>
      <c r="AM465" s="229">
        <v>0.20530265918063623</v>
      </c>
      <c r="AN465" s="229">
        <v>0.15204430466976096</v>
      </c>
      <c r="AO465" s="229">
        <v>0.14016595357240924</v>
      </c>
      <c r="AP465" s="229">
        <v>0.20477834999888622</v>
      </c>
      <c r="AQ465" s="229">
        <v>0.26496533062275551</v>
      </c>
      <c r="AR465" s="229">
        <v>0</v>
      </c>
      <c r="AS465" s="229">
        <v>0</v>
      </c>
      <c r="AT465" s="229">
        <v>0</v>
      </c>
      <c r="AU465" s="229">
        <v>0</v>
      </c>
      <c r="AV465" s="229">
        <v>0</v>
      </c>
      <c r="AW465" s="229">
        <v>0</v>
      </c>
      <c r="AX465" s="229">
        <v>0</v>
      </c>
      <c r="AY465" s="229">
        <v>0</v>
      </c>
      <c r="AZ465" s="229">
        <v>0</v>
      </c>
      <c r="BA465" s="229">
        <v>0</v>
      </c>
      <c r="BB465" s="236" t="s">
        <v>705</v>
      </c>
      <c r="BC465" s="236" t="s">
        <v>1344</v>
      </c>
      <c r="BD465" s="236" t="s">
        <v>803</v>
      </c>
    </row>
    <row r="466" spans="1:56" ht="18" customHeight="1" x14ac:dyDescent="0.15">
      <c r="A466" s="194" t="s">
        <v>1147</v>
      </c>
      <c r="B466" s="195">
        <v>1832660.2712307603</v>
      </c>
      <c r="C466" s="195">
        <v>2428789.2630890831</v>
      </c>
      <c r="D466" s="226">
        <v>3.1379841436294797</v>
      </c>
      <c r="E466" s="226">
        <v>2.2634348195141838</v>
      </c>
      <c r="F466" s="196">
        <v>0.61611628480763048</v>
      </c>
      <c r="G466" s="196">
        <v>0.58675208200305462</v>
      </c>
      <c r="H466" s="195">
        <v>3244018.3011231949</v>
      </c>
      <c r="I466" s="195">
        <v>3936310.5248707435</v>
      </c>
      <c r="J466" s="196">
        <v>0.55886895217517518</v>
      </c>
      <c r="K466" s="196">
        <v>0.46274751512653173</v>
      </c>
      <c r="L466" s="196">
        <v>0.49536758988320273</v>
      </c>
      <c r="M466" s="196">
        <v>0.46464055833792151</v>
      </c>
      <c r="N466" s="196">
        <v>0.5391929814499008</v>
      </c>
      <c r="O466" s="196">
        <v>0.4994460549748026</v>
      </c>
      <c r="P466" s="196">
        <v>1.0002776559178681</v>
      </c>
      <c r="Q466" s="196">
        <v>1.0119113469257208</v>
      </c>
      <c r="R466" s="196">
        <v>1.009559593146593</v>
      </c>
      <c r="S466" s="196">
        <v>1.0158505040956263</v>
      </c>
      <c r="T466" s="197">
        <v>924819.76959648193</v>
      </c>
      <c r="U466" s="197">
        <v>1300275.2638022227</v>
      </c>
      <c r="V466" s="197">
        <v>579461828</v>
      </c>
      <c r="W466" s="197">
        <v>916585528</v>
      </c>
      <c r="X466" s="197"/>
      <c r="Y466" s="197"/>
      <c r="Z466" s="198">
        <v>85.361312042180217</v>
      </c>
      <c r="AA466" s="198">
        <v>37.077936408263298</v>
      </c>
      <c r="AB466" s="197">
        <v>0</v>
      </c>
      <c r="AC466" s="197">
        <v>0</v>
      </c>
      <c r="AD466" s="197">
        <v>487283.46752243425</v>
      </c>
      <c r="AE466" s="197">
        <v>795863.06109229208</v>
      </c>
      <c r="AF466" s="197">
        <v>98178.806620312593</v>
      </c>
      <c r="AG466" s="197">
        <v>176807.25702739647</v>
      </c>
      <c r="AH466" s="197">
        <v>64621.361918345523</v>
      </c>
      <c r="AI466" s="197">
        <v>94406.625304570043</v>
      </c>
      <c r="AJ466" s="197">
        <v>69253.038331253338</v>
      </c>
      <c r="AK466" s="197">
        <v>409230.93421287218</v>
      </c>
      <c r="AL466" s="227">
        <v>6.1082144068026985E-2</v>
      </c>
      <c r="AM466" s="227">
        <v>0.16373629081841928</v>
      </c>
      <c r="AN466" s="227">
        <v>0.31564000797656805</v>
      </c>
      <c r="AO466" s="227">
        <v>0.38778271509174528</v>
      </c>
      <c r="AP466" s="227">
        <v>0.19729681183248626</v>
      </c>
      <c r="AQ466" s="227">
        <v>0.25321546404467293</v>
      </c>
      <c r="AR466" s="227">
        <v>0</v>
      </c>
      <c r="AS466" s="227">
        <v>0</v>
      </c>
      <c r="AT466" s="227">
        <v>0</v>
      </c>
      <c r="AU466" s="227">
        <v>0</v>
      </c>
      <c r="AV466" s="227">
        <v>0</v>
      </c>
      <c r="AW466" s="227">
        <v>0</v>
      </c>
      <c r="AX466" s="227">
        <v>0</v>
      </c>
      <c r="AY466" s="227">
        <v>0</v>
      </c>
      <c r="AZ466" s="227">
        <v>0</v>
      </c>
      <c r="BA466" s="227">
        <v>0</v>
      </c>
      <c r="BB466" s="237" t="s">
        <v>705</v>
      </c>
      <c r="BC466" s="237" t="s">
        <v>1344</v>
      </c>
      <c r="BD466" s="237" t="s">
        <v>803</v>
      </c>
    </row>
    <row r="467" spans="1:56" ht="18" customHeight="1" x14ac:dyDescent="0.15">
      <c r="A467" s="199" t="s">
        <v>1148</v>
      </c>
      <c r="B467" s="200">
        <v>6031955.1889415476</v>
      </c>
      <c r="C467" s="200">
        <v>7190900.8606635071</v>
      </c>
      <c r="D467" s="228">
        <v>5.5917012186668593</v>
      </c>
      <c r="E467" s="228">
        <v>4.8485548738664281</v>
      </c>
      <c r="F467" s="201">
        <v>0.57280164592943827</v>
      </c>
      <c r="G467" s="201">
        <v>0.56400482198762159</v>
      </c>
      <c r="H467" s="200">
        <v>10432519.467930488</v>
      </c>
      <c r="I467" s="200">
        <v>12497678.309636651</v>
      </c>
      <c r="J467" s="201">
        <v>0.44297892599030159</v>
      </c>
      <c r="K467" s="201">
        <v>0.51885909409372433</v>
      </c>
      <c r="L467" s="201">
        <v>0.80553009137764842</v>
      </c>
      <c r="M467" s="201">
        <v>0.75875572864085683</v>
      </c>
      <c r="N467" s="201">
        <v>0.19271631777028339</v>
      </c>
      <c r="O467" s="201">
        <v>0.24975050021644996</v>
      </c>
      <c r="P467" s="201">
        <v>1.1598279666489717</v>
      </c>
      <c r="Q467" s="201">
        <v>1.1134293871350296</v>
      </c>
      <c r="R467" s="201">
        <v>1.1615295541659245</v>
      </c>
      <c r="S467" s="201">
        <v>1.1146828261593555</v>
      </c>
      <c r="T467" s="202">
        <v>1173033.7744075828</v>
      </c>
      <c r="U467" s="202">
        <v>1734763.6385466035</v>
      </c>
      <c r="V467" s="202">
        <v>-36056888</v>
      </c>
      <c r="W467" s="202">
        <v>54255840</v>
      </c>
      <c r="X467" s="202"/>
      <c r="Y467" s="202"/>
      <c r="Z467" s="203">
        <v>13.682105018642785</v>
      </c>
      <c r="AA467" s="203">
        <v>13.768325534142823</v>
      </c>
      <c r="AB467" s="202">
        <v>0</v>
      </c>
      <c r="AC467" s="202">
        <v>0</v>
      </c>
      <c r="AD467" s="202">
        <v>1071530.368720379</v>
      </c>
      <c r="AE467" s="202">
        <v>1396447.6714060032</v>
      </c>
      <c r="AF467" s="202">
        <v>194187.33270142181</v>
      </c>
      <c r="AG467" s="202">
        <v>203335.00252764614</v>
      </c>
      <c r="AH467" s="202">
        <v>265359.13775671407</v>
      </c>
      <c r="AI467" s="202">
        <v>313087.9178515008</v>
      </c>
      <c r="AJ467" s="202">
        <v>162570.05560821487</v>
      </c>
      <c r="AK467" s="202">
        <v>490527.54470774095</v>
      </c>
      <c r="AL467" s="229">
        <v>4.7762394188479301E-2</v>
      </c>
      <c r="AM467" s="229">
        <v>5.6324670504157411E-2</v>
      </c>
      <c r="AN467" s="229">
        <v>0.1676942097199545</v>
      </c>
      <c r="AO467" s="229">
        <v>0.24655359560806381</v>
      </c>
      <c r="AP467" s="229">
        <v>0.20931979256131694</v>
      </c>
      <c r="AQ467" s="229">
        <v>0.26524270372306935</v>
      </c>
      <c r="AR467" s="229">
        <v>0</v>
      </c>
      <c r="AS467" s="229">
        <v>0</v>
      </c>
      <c r="AT467" s="229">
        <v>0</v>
      </c>
      <c r="AU467" s="229">
        <v>0</v>
      </c>
      <c r="AV467" s="229">
        <v>0</v>
      </c>
      <c r="AW467" s="229">
        <v>0</v>
      </c>
      <c r="AX467" s="229">
        <v>0</v>
      </c>
      <c r="AY467" s="229">
        <v>0</v>
      </c>
      <c r="AZ467" s="229">
        <v>0</v>
      </c>
      <c r="BA467" s="229">
        <v>0</v>
      </c>
      <c r="BB467" s="236" t="s">
        <v>704</v>
      </c>
      <c r="BC467" s="236" t="s">
        <v>1345</v>
      </c>
      <c r="BD467" s="236" t="s">
        <v>793</v>
      </c>
    </row>
    <row r="468" spans="1:56" ht="18" customHeight="1" x14ac:dyDescent="0.15">
      <c r="A468" s="194" t="s">
        <v>1149</v>
      </c>
      <c r="B468" s="195">
        <v>2925476.7193406457</v>
      </c>
      <c r="C468" s="195">
        <v>3863226.3232942927</v>
      </c>
      <c r="D468" s="226">
        <v>4.2401987278981084</v>
      </c>
      <c r="E468" s="226">
        <v>3.7385966446362136</v>
      </c>
      <c r="F468" s="196">
        <v>0.61526429783292658</v>
      </c>
      <c r="G468" s="196">
        <v>0.57911013758956775</v>
      </c>
      <c r="H468" s="195">
        <v>5502260.3221168742</v>
      </c>
      <c r="I468" s="195">
        <v>7177661.6735452684</v>
      </c>
      <c r="J468" s="196">
        <v>0.37194353019378634</v>
      </c>
      <c r="K468" s="196">
        <v>0.36379892970038552</v>
      </c>
      <c r="L468" s="196">
        <v>0.74460166547051632</v>
      </c>
      <c r="M468" s="196">
        <v>0.65520776126507241</v>
      </c>
      <c r="N468" s="196">
        <v>0.28499048843165242</v>
      </c>
      <c r="O468" s="196">
        <v>0.35152088772572215</v>
      </c>
      <c r="P468" s="196">
        <v>1.0873903355397507</v>
      </c>
      <c r="Q468" s="196">
        <v>1.0433383692564753</v>
      </c>
      <c r="R468" s="196">
        <v>1.084877140022708</v>
      </c>
      <c r="S468" s="196">
        <v>1.0383076974699121</v>
      </c>
      <c r="T468" s="197">
        <v>747161.88182437886</v>
      </c>
      <c r="U468" s="197">
        <v>1332010.4527483424</v>
      </c>
      <c r="V468" s="197">
        <v>243363677</v>
      </c>
      <c r="W468" s="197">
        <v>927406705</v>
      </c>
      <c r="X468" s="197"/>
      <c r="Y468" s="197"/>
      <c r="Z468" s="198">
        <v>11.551028026748948</v>
      </c>
      <c r="AA468" s="198">
        <v>12.104730881791864</v>
      </c>
      <c r="AB468" s="197">
        <v>0</v>
      </c>
      <c r="AC468" s="197">
        <v>0</v>
      </c>
      <c r="AD468" s="197">
        <v>625437.02993121406</v>
      </c>
      <c r="AE468" s="197">
        <v>895497.68711656448</v>
      </c>
      <c r="AF468" s="197">
        <v>98873.801202206116</v>
      </c>
      <c r="AG468" s="197">
        <v>109633.61864039165</v>
      </c>
      <c r="AH468" s="197">
        <v>121449.55580343312</v>
      </c>
      <c r="AI468" s="197">
        <v>155595.24583255872</v>
      </c>
      <c r="AJ468" s="197">
        <v>112101.00805602035</v>
      </c>
      <c r="AK468" s="197">
        <v>408020.46043254639</v>
      </c>
      <c r="AL468" s="227">
        <v>4.1168598908671646E-2</v>
      </c>
      <c r="AM468" s="227">
        <v>7.9796189250460059E-2</v>
      </c>
      <c r="AN468" s="227">
        <v>0.15936831809801608</v>
      </c>
      <c r="AO468" s="227">
        <v>0.14504055368300275</v>
      </c>
      <c r="AP468" s="227">
        <v>0.19053660895010696</v>
      </c>
      <c r="AQ468" s="227">
        <v>0.24050422439638283</v>
      </c>
      <c r="AR468" s="227">
        <v>0</v>
      </c>
      <c r="AS468" s="227">
        <v>0</v>
      </c>
      <c r="AT468" s="227">
        <v>0</v>
      </c>
      <c r="AU468" s="227">
        <v>0</v>
      </c>
      <c r="AV468" s="227">
        <v>0</v>
      </c>
      <c r="AW468" s="227">
        <v>0</v>
      </c>
      <c r="AX468" s="227">
        <v>0</v>
      </c>
      <c r="AY468" s="227">
        <v>0</v>
      </c>
      <c r="AZ468" s="227">
        <v>0</v>
      </c>
      <c r="BA468" s="227">
        <v>0</v>
      </c>
      <c r="BB468" s="237" t="s">
        <v>705</v>
      </c>
      <c r="BC468" s="237" t="s">
        <v>1345</v>
      </c>
      <c r="BD468" s="237" t="s">
        <v>801</v>
      </c>
    </row>
    <row r="469" spans="1:56" ht="18" customHeight="1" x14ac:dyDescent="0.15">
      <c r="A469" s="199" t="s">
        <v>1150</v>
      </c>
      <c r="B469" s="200">
        <v>2848506.2681320719</v>
      </c>
      <c r="C469" s="200">
        <v>4003053.742070117</v>
      </c>
      <c r="D469" s="228">
        <v>4.6236742817047096</v>
      </c>
      <c r="E469" s="228">
        <v>4.0550917022474646</v>
      </c>
      <c r="F469" s="201">
        <v>0.57401801432599131</v>
      </c>
      <c r="G469" s="201">
        <v>0.53098859896642969</v>
      </c>
      <c r="H469" s="200">
        <v>5107799.8142274162</v>
      </c>
      <c r="I469" s="200">
        <v>6948014.6636987571</v>
      </c>
      <c r="J469" s="201">
        <v>0.31899295183657522</v>
      </c>
      <c r="K469" s="201">
        <v>0.22633458030486167</v>
      </c>
      <c r="L469" s="201">
        <v>0.75041771247021583</v>
      </c>
      <c r="M469" s="201">
        <v>0.60528796445943367</v>
      </c>
      <c r="N469" s="201">
        <v>0.2609620662042284</v>
      </c>
      <c r="O469" s="201">
        <v>0.39118394509280668</v>
      </c>
      <c r="P469" s="201">
        <v>1.0394529348621009</v>
      </c>
      <c r="Q469" s="201">
        <v>1.0082506107341718</v>
      </c>
      <c r="R469" s="201">
        <v>1.0394687739914243</v>
      </c>
      <c r="S469" s="201">
        <v>1.0064588733508744</v>
      </c>
      <c r="T469" s="202">
        <v>710936.71044333151</v>
      </c>
      <c r="U469" s="202">
        <v>1580053.4909107774</v>
      </c>
      <c r="V469" s="202">
        <v>367236619</v>
      </c>
      <c r="W469" s="202">
        <v>984025837</v>
      </c>
      <c r="X469" s="202"/>
      <c r="Y469" s="202"/>
      <c r="Z469" s="203">
        <v>10.320388681756933</v>
      </c>
      <c r="AA469" s="203">
        <v>12.682488496844199</v>
      </c>
      <c r="AB469" s="202">
        <v>0</v>
      </c>
      <c r="AC469" s="202">
        <v>0</v>
      </c>
      <c r="AD469" s="202">
        <v>579729.63717306626</v>
      </c>
      <c r="AE469" s="202">
        <v>714534.3800779077</v>
      </c>
      <c r="AF469" s="202">
        <v>99130.930068632922</v>
      </c>
      <c r="AG469" s="202">
        <v>248225.59367464297</v>
      </c>
      <c r="AH469" s="202">
        <v>108886.25987757374</v>
      </c>
      <c r="AI469" s="202">
        <v>159415.64802448527</v>
      </c>
      <c r="AJ469" s="202">
        <v>177755.33908365795</v>
      </c>
      <c r="AK469" s="202">
        <v>269317.14347987389</v>
      </c>
      <c r="AL469" s="229">
        <v>5.1688037120417946E-2</v>
      </c>
      <c r="AM469" s="229">
        <v>0.25818440712759616</v>
      </c>
      <c r="AN469" s="229">
        <v>0.33172368844517375</v>
      </c>
      <c r="AO469" s="229">
        <v>0.32273231005660474</v>
      </c>
      <c r="AP469" s="229">
        <v>0.19705324445873432</v>
      </c>
      <c r="AQ469" s="229">
        <v>0.2064131962699782</v>
      </c>
      <c r="AR469" s="229">
        <v>0</v>
      </c>
      <c r="AS469" s="229">
        <v>0</v>
      </c>
      <c r="AT469" s="229">
        <v>0</v>
      </c>
      <c r="AU469" s="229">
        <v>0</v>
      </c>
      <c r="AV469" s="229">
        <v>0</v>
      </c>
      <c r="AW469" s="229">
        <v>0</v>
      </c>
      <c r="AX469" s="229">
        <v>0</v>
      </c>
      <c r="AY469" s="229">
        <v>0</v>
      </c>
      <c r="AZ469" s="229">
        <v>0</v>
      </c>
      <c r="BA469" s="229">
        <v>0</v>
      </c>
      <c r="BB469" s="236" t="s">
        <v>705</v>
      </c>
      <c r="BC469" s="236" t="s">
        <v>1345</v>
      </c>
      <c r="BD469" s="236" t="s">
        <v>799</v>
      </c>
    </row>
    <row r="470" spans="1:56" ht="18" customHeight="1" x14ac:dyDescent="0.15">
      <c r="A470" s="194" t="s">
        <v>1151</v>
      </c>
      <c r="B470" s="195">
        <v>4860705.891054837</v>
      </c>
      <c r="C470" s="195">
        <v>5742299.841410093</v>
      </c>
      <c r="D470" s="226">
        <v>6.979535287254496</v>
      </c>
      <c r="E470" s="226">
        <v>6.58369511380912</v>
      </c>
      <c r="F470" s="196">
        <v>0.47800471391701271</v>
      </c>
      <c r="G470" s="196">
        <v>0.4575946777876827</v>
      </c>
      <c r="H470" s="195">
        <v>8471631.6566769909</v>
      </c>
      <c r="I470" s="195">
        <v>9715791.2395700496</v>
      </c>
      <c r="J470" s="196">
        <v>0.49429682244859602</v>
      </c>
      <c r="K470" s="196">
        <v>0.49869966549062772</v>
      </c>
      <c r="L470" s="196">
        <v>0.8757568461275993</v>
      </c>
      <c r="M470" s="196">
        <v>0.78730529639176694</v>
      </c>
      <c r="N470" s="196">
        <v>0.11816322944174294</v>
      </c>
      <c r="O470" s="196">
        <v>0.1838507222543812</v>
      </c>
      <c r="P470" s="196">
        <v>1.0613549381589558</v>
      </c>
      <c r="Q470" s="196">
        <v>1.0109309526113917</v>
      </c>
      <c r="R470" s="196">
        <v>1.0622964522466376</v>
      </c>
      <c r="S470" s="196">
        <v>1.0117472791840627</v>
      </c>
      <c r="T470" s="197">
        <v>603909.42995081074</v>
      </c>
      <c r="U470" s="197">
        <v>1221356.7627983238</v>
      </c>
      <c r="V470" s="197">
        <v>462416844</v>
      </c>
      <c r="W470" s="197">
        <v>973580104</v>
      </c>
      <c r="X470" s="197"/>
      <c r="Y470" s="197"/>
      <c r="Z470" s="198">
        <v>5.495118919940631</v>
      </c>
      <c r="AA470" s="198">
        <v>6.6424711563729577</v>
      </c>
      <c r="AB470" s="197">
        <v>0</v>
      </c>
      <c r="AC470" s="197">
        <v>0</v>
      </c>
      <c r="AD470" s="197">
        <v>639244.05110220448</v>
      </c>
      <c r="AE470" s="197">
        <v>761401.26225177641</v>
      </c>
      <c r="AF470" s="197">
        <v>99657.460284204775</v>
      </c>
      <c r="AG470" s="197">
        <v>104079.85935507379</v>
      </c>
      <c r="AH470" s="197">
        <v>157838.79695755147</v>
      </c>
      <c r="AI470" s="197">
        <v>192376.32938604482</v>
      </c>
      <c r="AJ470" s="197">
        <v>135774.29959919842</v>
      </c>
      <c r="AK470" s="197">
        <v>279915.66041173256</v>
      </c>
      <c r="AL470" s="227">
        <v>4.4906269399844746E-2</v>
      </c>
      <c r="AM470" s="227">
        <v>7.1724019047209653E-2</v>
      </c>
      <c r="AN470" s="227">
        <v>0.25580400648503065</v>
      </c>
      <c r="AO470" s="227">
        <v>0.23014918069049883</v>
      </c>
      <c r="AP470" s="227">
        <v>0.19467430182720005</v>
      </c>
      <c r="AQ470" s="227">
        <v>0.20639726653840795</v>
      </c>
      <c r="AR470" s="227">
        <v>0</v>
      </c>
      <c r="AS470" s="227">
        <v>0</v>
      </c>
      <c r="AT470" s="227">
        <v>0</v>
      </c>
      <c r="AU470" s="227">
        <v>0</v>
      </c>
      <c r="AV470" s="227">
        <v>0</v>
      </c>
      <c r="AW470" s="227">
        <v>0</v>
      </c>
      <c r="AX470" s="227">
        <v>0</v>
      </c>
      <c r="AY470" s="227">
        <v>0</v>
      </c>
      <c r="AZ470" s="227">
        <v>0</v>
      </c>
      <c r="BA470" s="227">
        <v>0</v>
      </c>
      <c r="BB470" s="237" t="s">
        <v>705</v>
      </c>
      <c r="BC470" s="237" t="s">
        <v>1345</v>
      </c>
      <c r="BD470" s="237" t="s">
        <v>800</v>
      </c>
    </row>
    <row r="471" spans="1:56" ht="18" customHeight="1" x14ac:dyDescent="0.15">
      <c r="A471" s="199" t="s">
        <v>1152</v>
      </c>
      <c r="B471" s="200">
        <v>6894751.5783543875</v>
      </c>
      <c r="C471" s="200">
        <v>7162701.64390577</v>
      </c>
      <c r="D471" s="228">
        <v>5.7473352171042542</v>
      </c>
      <c r="E471" s="228">
        <v>4.4575781336093856</v>
      </c>
      <c r="F471" s="201">
        <v>0.59462978713476</v>
      </c>
      <c r="G471" s="201">
        <v>0.59070625243995567</v>
      </c>
      <c r="H471" s="200">
        <v>14604521.365653807</v>
      </c>
      <c r="I471" s="200">
        <v>14886911.01980198</v>
      </c>
      <c r="J471" s="201">
        <v>0.14116993911330189</v>
      </c>
      <c r="K471" s="201">
        <v>0.17031268120161028</v>
      </c>
      <c r="L471" s="201">
        <v>0.80141829107523854</v>
      </c>
      <c r="M471" s="201">
        <v>0.77391388029096253</v>
      </c>
      <c r="N471" s="201">
        <v>0.21311025771053677</v>
      </c>
      <c r="O471" s="201">
        <v>0.24471144528738961</v>
      </c>
      <c r="P471" s="201">
        <v>1.2162107321848239</v>
      </c>
      <c r="Q471" s="201">
        <v>1.1600512064270447</v>
      </c>
      <c r="R471" s="201">
        <v>1.2158910917150576</v>
      </c>
      <c r="S471" s="201">
        <v>1.1598072723477044</v>
      </c>
      <c r="T471" s="202">
        <v>1369171.5510413111</v>
      </c>
      <c r="U471" s="202">
        <v>1619387.4213041991</v>
      </c>
      <c r="V471" s="202">
        <v>189092</v>
      </c>
      <c r="W471" s="202">
        <v>76462534</v>
      </c>
      <c r="X471" s="202"/>
      <c r="Y471" s="202"/>
      <c r="Z471" s="203">
        <v>37.067029737137453</v>
      </c>
      <c r="AA471" s="203">
        <v>29.579339427713592</v>
      </c>
      <c r="AB471" s="202">
        <v>0</v>
      </c>
      <c r="AC471" s="202">
        <v>0</v>
      </c>
      <c r="AD471" s="202">
        <v>1240577.1990440425</v>
      </c>
      <c r="AE471" s="202">
        <v>1550534.3974052579</v>
      </c>
      <c r="AF471" s="202">
        <v>221891.34687606693</v>
      </c>
      <c r="AG471" s="202">
        <v>285468.14646637079</v>
      </c>
      <c r="AH471" s="202">
        <v>304592.19187435985</v>
      </c>
      <c r="AI471" s="202">
        <v>313200.95800614549</v>
      </c>
      <c r="AJ471" s="202">
        <v>305290.55445544556</v>
      </c>
      <c r="AK471" s="202">
        <v>620960.89689313772</v>
      </c>
      <c r="AL471" s="229">
        <v>5.0614126425058616E-2</v>
      </c>
      <c r="AM471" s="229">
        <v>8.4640699254293225E-2</v>
      </c>
      <c r="AN471" s="229">
        <v>0.33018754337811834</v>
      </c>
      <c r="AO471" s="229">
        <v>0.30625783079148816</v>
      </c>
      <c r="AP471" s="229">
        <v>0.21745960248116869</v>
      </c>
      <c r="AQ471" s="229">
        <v>0.26114648687781827</v>
      </c>
      <c r="AR471" s="229">
        <v>0</v>
      </c>
      <c r="AS471" s="229">
        <v>0</v>
      </c>
      <c r="AT471" s="229">
        <v>0</v>
      </c>
      <c r="AU471" s="229">
        <v>0</v>
      </c>
      <c r="AV471" s="229">
        <v>0</v>
      </c>
      <c r="AW471" s="229">
        <v>0</v>
      </c>
      <c r="AX471" s="229">
        <v>0</v>
      </c>
      <c r="AY471" s="229">
        <v>0</v>
      </c>
      <c r="AZ471" s="229">
        <v>0</v>
      </c>
      <c r="BA471" s="229">
        <v>0</v>
      </c>
      <c r="BB471" s="236" t="s">
        <v>704</v>
      </c>
      <c r="BC471" s="236" t="s">
        <v>1345</v>
      </c>
      <c r="BD471" s="236" t="s">
        <v>792</v>
      </c>
    </row>
    <row r="472" spans="1:56" ht="18" customHeight="1" x14ac:dyDescent="0.15">
      <c r="A472" s="194" t="s">
        <v>1153</v>
      </c>
      <c r="B472" s="195">
        <v>1951170.8341326891</v>
      </c>
      <c r="C472" s="195">
        <v>2198375.1513243746</v>
      </c>
      <c r="D472" s="226">
        <v>4.4218989167500684</v>
      </c>
      <c r="E472" s="226">
        <v>3.2225828249763522</v>
      </c>
      <c r="F472" s="196">
        <v>0.5096676808891909</v>
      </c>
      <c r="G472" s="196">
        <v>0.50428974115588099</v>
      </c>
      <c r="H472" s="195">
        <v>3369333.2733625607</v>
      </c>
      <c r="I472" s="195">
        <v>3674630.6381035233</v>
      </c>
      <c r="J472" s="196">
        <v>0.31148115312395597</v>
      </c>
      <c r="K472" s="196">
        <v>0.40021246455477899</v>
      </c>
      <c r="L472" s="196">
        <v>0.65736387295588594</v>
      </c>
      <c r="M472" s="196">
        <v>0.63612092076014715</v>
      </c>
      <c r="N472" s="196">
        <v>0.32929983122694356</v>
      </c>
      <c r="O472" s="196">
        <v>0.33064530860288172</v>
      </c>
      <c r="P472" s="196">
        <v>1.0374793887881668</v>
      </c>
      <c r="Q472" s="196">
        <v>1.0122272569310147</v>
      </c>
      <c r="R472" s="196">
        <v>1.0523237154788949</v>
      </c>
      <c r="S472" s="196">
        <v>1.021769824418415</v>
      </c>
      <c r="T472" s="197">
        <v>668541.61780865828</v>
      </c>
      <c r="U472" s="197">
        <v>799942.72588768566</v>
      </c>
      <c r="V472" s="197">
        <v>7902137023</v>
      </c>
      <c r="W472" s="197">
        <v>9776378577</v>
      </c>
      <c r="X472" s="197"/>
      <c r="Y472" s="197"/>
      <c r="Z472" s="198">
        <v>11.040503076479789</v>
      </c>
      <c r="AA472" s="198">
        <v>10.089984761014234</v>
      </c>
      <c r="AB472" s="197">
        <v>0</v>
      </c>
      <c r="AC472" s="197">
        <v>0</v>
      </c>
      <c r="AD472" s="197">
        <v>390058.80992880202</v>
      </c>
      <c r="AE472" s="197">
        <v>584800.65509031387</v>
      </c>
      <c r="AF472" s="197">
        <v>62276.984272338086</v>
      </c>
      <c r="AG472" s="197">
        <v>77930.884589409587</v>
      </c>
      <c r="AH472" s="197">
        <v>77415.163669558853</v>
      </c>
      <c r="AI472" s="197">
        <v>85534.276579061843</v>
      </c>
      <c r="AJ472" s="197">
        <v>71633.024925024612</v>
      </c>
      <c r="AK472" s="197">
        <v>293987.18194409471</v>
      </c>
      <c r="AL472" s="227">
        <v>4.4323602457784175E-2</v>
      </c>
      <c r="AM472" s="227">
        <v>7.5554988722569494E-2</v>
      </c>
      <c r="AN472" s="227">
        <v>0.2962874057023327</v>
      </c>
      <c r="AO472" s="227">
        <v>0.21213457840706182</v>
      </c>
      <c r="AP472" s="227">
        <v>0.24217034057598205</v>
      </c>
      <c r="AQ472" s="227">
        <v>0.26781307773265917</v>
      </c>
      <c r="AR472" s="227">
        <v>0</v>
      </c>
      <c r="AS472" s="227">
        <v>0</v>
      </c>
      <c r="AT472" s="227">
        <v>0</v>
      </c>
      <c r="AU472" s="227">
        <v>0</v>
      </c>
      <c r="AV472" s="227">
        <v>0</v>
      </c>
      <c r="AW472" s="227">
        <v>0</v>
      </c>
      <c r="AX472" s="227">
        <v>0</v>
      </c>
      <c r="AY472" s="227">
        <v>0</v>
      </c>
      <c r="AZ472" s="227">
        <v>0</v>
      </c>
      <c r="BA472" s="227">
        <v>0</v>
      </c>
      <c r="BB472" s="237" t="s">
        <v>707</v>
      </c>
      <c r="BC472" s="237" t="s">
        <v>1345</v>
      </c>
      <c r="BD472" s="237" t="s">
        <v>788</v>
      </c>
    </row>
    <row r="473" spans="1:56" ht="18" customHeight="1" x14ac:dyDescent="0.15">
      <c r="A473" s="199" t="s">
        <v>1154</v>
      </c>
      <c r="B473" s="200">
        <v>2205770.0791226747</v>
      </c>
      <c r="C473" s="200">
        <v>2407341.9615175128</v>
      </c>
      <c r="D473" s="228">
        <v>3.9369933663377705</v>
      </c>
      <c r="E473" s="228">
        <v>2.9513716672304922</v>
      </c>
      <c r="F473" s="201">
        <v>0.59626480408115767</v>
      </c>
      <c r="G473" s="201">
        <v>0.58883121719147369</v>
      </c>
      <c r="H473" s="200">
        <v>2974800.3304843302</v>
      </c>
      <c r="I473" s="200">
        <v>3313815.6234498075</v>
      </c>
      <c r="J473" s="201">
        <v>0.81263084252086459</v>
      </c>
      <c r="K473" s="201">
        <v>0.81660178050504273</v>
      </c>
      <c r="L473" s="201">
        <v>0.56066299322881485</v>
      </c>
      <c r="M473" s="201">
        <v>0.54660574951868446</v>
      </c>
      <c r="N473" s="201">
        <v>0.40091980294466179</v>
      </c>
      <c r="O473" s="201">
        <v>0.40193547709123484</v>
      </c>
      <c r="P473" s="201">
        <v>1.0203370890868002</v>
      </c>
      <c r="Q473" s="201">
        <v>1.0094961211554299</v>
      </c>
      <c r="R473" s="201">
        <v>1.0221264889046626</v>
      </c>
      <c r="S473" s="201">
        <v>1.0108051803852882</v>
      </c>
      <c r="T473" s="202">
        <v>969076.4241871963</v>
      </c>
      <c r="U473" s="202">
        <v>1091475.004294453</v>
      </c>
      <c r="V473" s="202">
        <v>881462091</v>
      </c>
      <c r="W473" s="202">
        <v>1332631966</v>
      </c>
      <c r="X473" s="202"/>
      <c r="Y473" s="202"/>
      <c r="Z473" s="203">
        <v>14.978397640212231</v>
      </c>
      <c r="AA473" s="203">
        <v>13.852724677626879</v>
      </c>
      <c r="AB473" s="202">
        <v>0</v>
      </c>
      <c r="AC473" s="202">
        <v>0</v>
      </c>
      <c r="AD473" s="202">
        <v>476667.64094184688</v>
      </c>
      <c r="AE473" s="202">
        <v>705221.85763365182</v>
      </c>
      <c r="AF473" s="202">
        <v>86422.696916373403</v>
      </c>
      <c r="AG473" s="202">
        <v>96352.995789341396</v>
      </c>
      <c r="AH473" s="202">
        <v>73052.10882771913</v>
      </c>
      <c r="AI473" s="202">
        <v>80643.259301156359</v>
      </c>
      <c r="AJ473" s="202">
        <v>119172.17322356295</v>
      </c>
      <c r="AK473" s="202">
        <v>381959.31255237141</v>
      </c>
      <c r="AL473" s="229">
        <v>3.1437272446044204E-2</v>
      </c>
      <c r="AM473" s="229">
        <v>4.7635801005574012E-2</v>
      </c>
      <c r="AN473" s="229">
        <v>0.20484017192343865</v>
      </c>
      <c r="AO473" s="229">
        <v>0.19596138146466663</v>
      </c>
      <c r="AP473" s="229">
        <v>0.27281508436339896</v>
      </c>
      <c r="AQ473" s="229">
        <v>0.29138323693768814</v>
      </c>
      <c r="AR473" s="229">
        <v>0</v>
      </c>
      <c r="AS473" s="229">
        <v>0</v>
      </c>
      <c r="AT473" s="229">
        <v>0</v>
      </c>
      <c r="AU473" s="229">
        <v>0</v>
      </c>
      <c r="AV473" s="229">
        <v>0</v>
      </c>
      <c r="AW473" s="229">
        <v>0</v>
      </c>
      <c r="AX473" s="229">
        <v>0</v>
      </c>
      <c r="AY473" s="229">
        <v>0</v>
      </c>
      <c r="AZ473" s="229">
        <v>0</v>
      </c>
      <c r="BA473" s="229">
        <v>0</v>
      </c>
      <c r="BB473" s="236" t="s">
        <v>705</v>
      </c>
      <c r="BC473" s="236" t="s">
        <v>1345</v>
      </c>
      <c r="BD473" s="236" t="s">
        <v>776</v>
      </c>
    </row>
    <row r="474" spans="1:56" ht="18" customHeight="1" x14ac:dyDescent="0.15">
      <c r="A474" s="194" t="s">
        <v>1155</v>
      </c>
      <c r="B474" s="195">
        <v>3439337.0657434221</v>
      </c>
      <c r="C474" s="195">
        <v>3959643.6423769356</v>
      </c>
      <c r="D474" s="226">
        <v>4.8020076470316315</v>
      </c>
      <c r="E474" s="226">
        <v>3.820266282248598</v>
      </c>
      <c r="F474" s="196">
        <v>0.43005320501858207</v>
      </c>
      <c r="G474" s="196">
        <v>0.43127363269885849</v>
      </c>
      <c r="H474" s="195">
        <v>4856541.8021402499</v>
      </c>
      <c r="I474" s="195">
        <v>5428407.7056024168</v>
      </c>
      <c r="J474" s="196">
        <v>0.45146943766621889</v>
      </c>
      <c r="K474" s="196">
        <v>0.94392105079447219</v>
      </c>
      <c r="L474" s="196">
        <v>0.7053218697046052</v>
      </c>
      <c r="M474" s="196">
        <v>0.65371018323242358</v>
      </c>
      <c r="N474" s="196">
        <v>0.2734766621310365</v>
      </c>
      <c r="O474" s="196">
        <v>0.31244602432063345</v>
      </c>
      <c r="P474" s="196">
        <v>1.0387259472854751</v>
      </c>
      <c r="Q474" s="196">
        <v>1.0094269541196432</v>
      </c>
      <c r="R474" s="196">
        <v>1.0518540953013114</v>
      </c>
      <c r="S474" s="196">
        <v>1.0228720746308482</v>
      </c>
      <c r="T474" s="197">
        <v>1013497.4159889211</v>
      </c>
      <c r="U474" s="197">
        <v>1371184.2713836082</v>
      </c>
      <c r="V474" s="197">
        <v>1503853007</v>
      </c>
      <c r="W474" s="197">
        <v>633125360</v>
      </c>
      <c r="X474" s="197"/>
      <c r="Y474" s="197"/>
      <c r="Z474" s="198">
        <v>12.723661166558037</v>
      </c>
      <c r="AA474" s="198">
        <v>11.733750047711965</v>
      </c>
      <c r="AB474" s="197">
        <v>0</v>
      </c>
      <c r="AC474" s="197">
        <v>0</v>
      </c>
      <c r="AD474" s="197">
        <v>626032.21334508376</v>
      </c>
      <c r="AE474" s="197">
        <v>746337.18232405896</v>
      </c>
      <c r="AF474" s="197">
        <v>100480.83771874609</v>
      </c>
      <c r="AG474" s="197">
        <v>168255.93191489362</v>
      </c>
      <c r="AH474" s="197">
        <v>100873.25272567041</v>
      </c>
      <c r="AI474" s="197">
        <v>118496.02414704772</v>
      </c>
      <c r="AJ474" s="197">
        <v>144009.70363842379</v>
      </c>
      <c r="AK474" s="197">
        <v>276971.93151202315</v>
      </c>
      <c r="AL474" s="227">
        <v>4.291957306779895E-2</v>
      </c>
      <c r="AM474" s="227">
        <v>0.16017188425421647</v>
      </c>
      <c r="AN474" s="227">
        <v>0.16518191890906206</v>
      </c>
      <c r="AO474" s="227">
        <v>0.1102430542206892</v>
      </c>
      <c r="AP474" s="227">
        <v>0.17220672914968918</v>
      </c>
      <c r="AQ474" s="227">
        <v>0.18625719882530103</v>
      </c>
      <c r="AR474" s="227">
        <v>0</v>
      </c>
      <c r="AS474" s="227">
        <v>0</v>
      </c>
      <c r="AT474" s="227">
        <v>0</v>
      </c>
      <c r="AU474" s="227">
        <v>0</v>
      </c>
      <c r="AV474" s="227">
        <v>0</v>
      </c>
      <c r="AW474" s="227">
        <v>0</v>
      </c>
      <c r="AX474" s="227">
        <v>0</v>
      </c>
      <c r="AY474" s="227">
        <v>0</v>
      </c>
      <c r="AZ474" s="227">
        <v>0</v>
      </c>
      <c r="BA474" s="227">
        <v>0</v>
      </c>
      <c r="BB474" s="237" t="s">
        <v>705</v>
      </c>
      <c r="BC474" s="237" t="s">
        <v>1345</v>
      </c>
      <c r="BD474" s="237" t="s">
        <v>775</v>
      </c>
    </row>
    <row r="475" spans="1:56" ht="18" customHeight="1" x14ac:dyDescent="0.15">
      <c r="A475" s="199" t="s">
        <v>1156</v>
      </c>
      <c r="B475" s="200">
        <v>7870629.079538676</v>
      </c>
      <c r="C475" s="200">
        <v>8167636.8287930004</v>
      </c>
      <c r="D475" s="228">
        <v>4.914894521922248</v>
      </c>
      <c r="E475" s="228">
        <v>4.3146778516057038</v>
      </c>
      <c r="F475" s="201">
        <v>0.48249019080974098</v>
      </c>
      <c r="G475" s="201">
        <v>0.47934285575708818</v>
      </c>
      <c r="H475" s="200">
        <v>12380880.896202028</v>
      </c>
      <c r="I475" s="200">
        <v>12980703.865380792</v>
      </c>
      <c r="J475" s="201">
        <v>1.2001922084068173</v>
      </c>
      <c r="K475" s="201">
        <v>1.1366609101839742</v>
      </c>
      <c r="L475" s="201">
        <v>0.72350841435093272</v>
      </c>
      <c r="M475" s="201">
        <v>0.70073379642434763</v>
      </c>
      <c r="N475" s="201">
        <v>0.28129515828833024</v>
      </c>
      <c r="O475" s="201">
        <v>0.29548392908459109</v>
      </c>
      <c r="P475" s="201">
        <v>1.0203009594622769</v>
      </c>
      <c r="Q475" s="201">
        <v>1.0190631684022566</v>
      </c>
      <c r="R475" s="201">
        <v>1.0271487376713606</v>
      </c>
      <c r="S475" s="201">
        <v>1.0252008256568854</v>
      </c>
      <c r="T475" s="202">
        <v>2176162.7142573074</v>
      </c>
      <c r="U475" s="202">
        <v>2444297.665937562</v>
      </c>
      <c r="V475" s="202">
        <v>-385610736</v>
      </c>
      <c r="W475" s="202">
        <v>-216066515</v>
      </c>
      <c r="X475" s="202"/>
      <c r="Y475" s="202"/>
      <c r="Z475" s="203">
        <v>12.034383251339367</v>
      </c>
      <c r="AA475" s="203">
        <v>11.073492123271468</v>
      </c>
      <c r="AB475" s="202">
        <v>0</v>
      </c>
      <c r="AC475" s="202">
        <v>0</v>
      </c>
      <c r="AD475" s="202">
        <v>1191174.3809902566</v>
      </c>
      <c r="AE475" s="202">
        <v>1328001.6561940743</v>
      </c>
      <c r="AF475" s="202">
        <v>195368.93636905946</v>
      </c>
      <c r="AG475" s="202">
        <v>307088.07257904159</v>
      </c>
      <c r="AH475" s="202">
        <v>268527.7080930603</v>
      </c>
      <c r="AI475" s="202">
        <v>289278.7890236628</v>
      </c>
      <c r="AJ475" s="202">
        <v>324799.83694571489</v>
      </c>
      <c r="AK475" s="202">
        <v>447083.62298667728</v>
      </c>
      <c r="AL475" s="229">
        <v>5.8797342282494711E-2</v>
      </c>
      <c r="AM475" s="229">
        <v>0.14039646017083759</v>
      </c>
      <c r="AN475" s="229">
        <v>0.24513695761959589</v>
      </c>
      <c r="AO475" s="229">
        <v>0.24027090507602364</v>
      </c>
      <c r="AP475" s="229">
        <v>0.20821495189462072</v>
      </c>
      <c r="AQ475" s="229">
        <v>0.21597559312856512</v>
      </c>
      <c r="AR475" s="229">
        <v>0</v>
      </c>
      <c r="AS475" s="229">
        <v>0</v>
      </c>
      <c r="AT475" s="229">
        <v>0</v>
      </c>
      <c r="AU475" s="229">
        <v>0</v>
      </c>
      <c r="AV475" s="229">
        <v>0</v>
      </c>
      <c r="AW475" s="229">
        <v>0</v>
      </c>
      <c r="AX475" s="229">
        <v>0</v>
      </c>
      <c r="AY475" s="229">
        <v>0</v>
      </c>
      <c r="AZ475" s="229">
        <v>0</v>
      </c>
      <c r="BA475" s="229">
        <v>0</v>
      </c>
      <c r="BB475" s="236" t="s">
        <v>704</v>
      </c>
      <c r="BC475" s="236" t="s">
        <v>1345</v>
      </c>
      <c r="BD475" s="236" t="s">
        <v>795</v>
      </c>
    </row>
    <row r="476" spans="1:56" ht="18" customHeight="1" x14ac:dyDescent="0.15">
      <c r="A476" s="194" t="s">
        <v>1157</v>
      </c>
      <c r="B476" s="195">
        <v>7466252.3556623617</v>
      </c>
      <c r="C476" s="195">
        <v>8279166.8933613701</v>
      </c>
      <c r="D476" s="226">
        <v>6.3957102363326825</v>
      </c>
      <c r="E476" s="226">
        <v>5.9358230726346548</v>
      </c>
      <c r="F476" s="196">
        <v>0.56246215243497499</v>
      </c>
      <c r="G476" s="196">
        <v>0.55759279855695787</v>
      </c>
      <c r="H476" s="195">
        <v>13967253.617302492</v>
      </c>
      <c r="I476" s="195">
        <v>15410458.30790027</v>
      </c>
      <c r="J476" s="196">
        <v>0.44447180982363982</v>
      </c>
      <c r="K476" s="196">
        <v>0.49669295385478973</v>
      </c>
      <c r="L476" s="196">
        <v>0.79789739740069365</v>
      </c>
      <c r="M476" s="196">
        <v>0.76986293518903592</v>
      </c>
      <c r="N476" s="196">
        <v>0.18988229825052927</v>
      </c>
      <c r="O476" s="196">
        <v>0.2202239553698635</v>
      </c>
      <c r="P476" s="196">
        <v>1.1181678054226736</v>
      </c>
      <c r="Q476" s="196">
        <v>1.0932674095073465</v>
      </c>
      <c r="R476" s="196">
        <v>1.1294668436904423</v>
      </c>
      <c r="S476" s="196">
        <v>1.102859057003462</v>
      </c>
      <c r="T476" s="197">
        <v>1508949.0327425653</v>
      </c>
      <c r="U476" s="197">
        <v>1905343.167918294</v>
      </c>
      <c r="V476" s="197">
        <v>-8215386</v>
      </c>
      <c r="W476" s="197">
        <v>22219779</v>
      </c>
      <c r="X476" s="197"/>
      <c r="Y476" s="197"/>
      <c r="Z476" s="198">
        <v>13.548588487477289</v>
      </c>
      <c r="AA476" s="198">
        <v>12.902931646542203</v>
      </c>
      <c r="AB476" s="197">
        <v>0</v>
      </c>
      <c r="AC476" s="197">
        <v>0</v>
      </c>
      <c r="AD476" s="197">
        <v>1097647.3944127366</v>
      </c>
      <c r="AE476" s="197">
        <v>1264242.9453289276</v>
      </c>
      <c r="AF476" s="197">
        <v>150328.94412736557</v>
      </c>
      <c r="AG476" s="197">
        <v>162248.2892760589</v>
      </c>
      <c r="AH476" s="197">
        <v>334346.82757584861</v>
      </c>
      <c r="AI476" s="197">
        <v>372495.20036046865</v>
      </c>
      <c r="AJ476" s="197">
        <v>272543.89095824573</v>
      </c>
      <c r="AK476" s="197">
        <v>465488.98377891263</v>
      </c>
      <c r="AL476" s="227">
        <v>5.8522616799085013E-2</v>
      </c>
      <c r="AM476" s="227">
        <v>7.1769498818855013E-2</v>
      </c>
      <c r="AN476" s="227">
        <v>0.59723932255038104</v>
      </c>
      <c r="AO476" s="227">
        <v>0.54135237675692038</v>
      </c>
      <c r="AP476" s="227">
        <v>0.21492161030574017</v>
      </c>
      <c r="AQ476" s="227">
        <v>0.23509477033344925</v>
      </c>
      <c r="AR476" s="227">
        <v>0</v>
      </c>
      <c r="AS476" s="227">
        <v>0</v>
      </c>
      <c r="AT476" s="227">
        <v>0</v>
      </c>
      <c r="AU476" s="227">
        <v>0</v>
      </c>
      <c r="AV476" s="227">
        <v>0</v>
      </c>
      <c r="AW476" s="227">
        <v>0</v>
      </c>
      <c r="AX476" s="227">
        <v>0</v>
      </c>
      <c r="AY476" s="227">
        <v>0</v>
      </c>
      <c r="AZ476" s="227">
        <v>0</v>
      </c>
      <c r="BA476" s="227">
        <v>0</v>
      </c>
      <c r="BB476" s="237" t="s">
        <v>704</v>
      </c>
      <c r="BC476" s="237" t="s">
        <v>1345</v>
      </c>
      <c r="BD476" s="237" t="s">
        <v>794</v>
      </c>
    </row>
    <row r="477" spans="1:56" ht="18" customHeight="1" x14ac:dyDescent="0.15">
      <c r="A477" s="199" t="s">
        <v>1158</v>
      </c>
      <c r="B477" s="200">
        <v>8673972.0227659587</v>
      </c>
      <c r="C477" s="200">
        <v>8988170.473617021</v>
      </c>
      <c r="D477" s="228">
        <v>6.6553357479368982</v>
      </c>
      <c r="E477" s="228">
        <v>5.8322878354412859</v>
      </c>
      <c r="F477" s="201">
        <v>0.56031519559482901</v>
      </c>
      <c r="G477" s="201">
        <v>0.55752627787654585</v>
      </c>
      <c r="H477" s="200">
        <v>15598843.262765959</v>
      </c>
      <c r="I477" s="200">
        <v>16157998.543617021</v>
      </c>
      <c r="J477" s="201">
        <v>0.40070375558632015</v>
      </c>
      <c r="K477" s="201">
        <v>0.3978287582632698</v>
      </c>
      <c r="L477" s="201">
        <v>0.72116890792888533</v>
      </c>
      <c r="M477" s="201">
        <v>0.66060470308724084</v>
      </c>
      <c r="N477" s="201">
        <v>0.2753238778493971</v>
      </c>
      <c r="O477" s="201">
        <v>0.3399498977808329</v>
      </c>
      <c r="P477" s="201">
        <v>1.0631090163571413</v>
      </c>
      <c r="Q477" s="201">
        <v>1.0497707770258602</v>
      </c>
      <c r="R477" s="201">
        <v>1.079673569030664</v>
      </c>
      <c r="S477" s="201">
        <v>1.0641066894095303</v>
      </c>
      <c r="T477" s="202">
        <v>2418573.0917021278</v>
      </c>
      <c r="U477" s="202">
        <v>3050542.786595745</v>
      </c>
      <c r="V477" s="202">
        <v>667349591</v>
      </c>
      <c r="W477" s="202">
        <v>794844577</v>
      </c>
      <c r="X477" s="202"/>
      <c r="Y477" s="202"/>
      <c r="Z477" s="203">
        <v>10.135061017264087</v>
      </c>
      <c r="AA477" s="203">
        <v>12.003211829595733</v>
      </c>
      <c r="AB477" s="202">
        <v>0</v>
      </c>
      <c r="AC477" s="202">
        <v>0</v>
      </c>
      <c r="AD477" s="202">
        <v>1194813.8782978724</v>
      </c>
      <c r="AE477" s="202">
        <v>1363236.8280851063</v>
      </c>
      <c r="AF477" s="202">
        <v>199843.80617021277</v>
      </c>
      <c r="AG477" s="202">
        <v>219975.92659574471</v>
      </c>
      <c r="AH477" s="202">
        <v>345889.30680851062</v>
      </c>
      <c r="AI477" s="202">
        <v>360813.20085106388</v>
      </c>
      <c r="AJ477" s="202">
        <v>192019.07340425532</v>
      </c>
      <c r="AK477" s="202">
        <v>388223.42085106386</v>
      </c>
      <c r="AL477" s="229">
        <v>3.3522761929200291E-2</v>
      </c>
      <c r="AM477" s="229">
        <v>5.7340644559363274E-2</v>
      </c>
      <c r="AN477" s="229">
        <v>0.38158759593704655</v>
      </c>
      <c r="AO477" s="229">
        <v>0.38109906603600502</v>
      </c>
      <c r="AP477" s="229">
        <v>0.19640325744407999</v>
      </c>
      <c r="AQ477" s="229">
        <v>0.20733078873842856</v>
      </c>
      <c r="AR477" s="229">
        <v>0</v>
      </c>
      <c r="AS477" s="229">
        <v>0</v>
      </c>
      <c r="AT477" s="229">
        <v>0</v>
      </c>
      <c r="AU477" s="229">
        <v>0</v>
      </c>
      <c r="AV477" s="229">
        <v>0</v>
      </c>
      <c r="AW477" s="229">
        <v>0</v>
      </c>
      <c r="AX477" s="229">
        <v>0</v>
      </c>
      <c r="AY477" s="229">
        <v>0</v>
      </c>
      <c r="AZ477" s="229">
        <v>0</v>
      </c>
      <c r="BA477" s="229">
        <v>0</v>
      </c>
      <c r="BB477" s="236" t="s">
        <v>704</v>
      </c>
      <c r="BC477" s="236" t="s">
        <v>1345</v>
      </c>
      <c r="BD477" s="236" t="s">
        <v>796</v>
      </c>
    </row>
    <row r="478" spans="1:56" ht="18" customHeight="1" x14ac:dyDescent="0.15">
      <c r="A478" s="194" t="s">
        <v>1159</v>
      </c>
      <c r="B478" s="195">
        <v>10664869.739210453</v>
      </c>
      <c r="C478" s="195">
        <v>11637836.246894266</v>
      </c>
      <c r="D478" s="226">
        <v>9.8399015336829052</v>
      </c>
      <c r="E478" s="226">
        <v>9.2048285466026876</v>
      </c>
      <c r="F478" s="196">
        <v>0.53713672236167431</v>
      </c>
      <c r="G478" s="196">
        <v>0.52397630840985876</v>
      </c>
      <c r="H478" s="195">
        <v>20426104.748596668</v>
      </c>
      <c r="I478" s="195">
        <v>21848254.443268612</v>
      </c>
      <c r="J478" s="196">
        <v>0.13836288857513737</v>
      </c>
      <c r="K478" s="196">
        <v>0.13447770039420484</v>
      </c>
      <c r="L478" s="196">
        <v>0.85213048331930896</v>
      </c>
      <c r="M478" s="196">
        <v>0.81269127386146367</v>
      </c>
      <c r="N478" s="196">
        <v>0.1320565086580352</v>
      </c>
      <c r="O478" s="196">
        <v>0.17354036303888246</v>
      </c>
      <c r="P478" s="196">
        <v>1.2664893727496194</v>
      </c>
      <c r="Q478" s="196">
        <v>1.2266818957537622</v>
      </c>
      <c r="R478" s="196">
        <v>1.269858534147569</v>
      </c>
      <c r="S478" s="196">
        <v>1.229580013008408</v>
      </c>
      <c r="T478" s="197">
        <v>1577009.1337995767</v>
      </c>
      <c r="U478" s="197">
        <v>2179868.2824146496</v>
      </c>
      <c r="V478" s="197">
        <v>1021034237</v>
      </c>
      <c r="W478" s="197">
        <v>1503883639</v>
      </c>
      <c r="X478" s="197"/>
      <c r="Y478" s="197"/>
      <c r="Z478" s="198">
        <v>9.7945248725104452</v>
      </c>
      <c r="AA478" s="198">
        <v>11.193023103083052</v>
      </c>
      <c r="AB478" s="197">
        <v>0</v>
      </c>
      <c r="AC478" s="197">
        <v>0</v>
      </c>
      <c r="AD478" s="197">
        <v>1164514.6521579092</v>
      </c>
      <c r="AE478" s="197">
        <v>1311237.0939541731</v>
      </c>
      <c r="AF478" s="197">
        <v>170265.39376092757</v>
      </c>
      <c r="AG478" s="197">
        <v>185727.88405263645</v>
      </c>
      <c r="AH478" s="197">
        <v>400503.47115119174</v>
      </c>
      <c r="AI478" s="197">
        <v>431816.92270175763</v>
      </c>
      <c r="AJ478" s="197">
        <v>221224.09487439037</v>
      </c>
      <c r="AK478" s="197">
        <v>391892.27174013067</v>
      </c>
      <c r="AL478" s="227">
        <v>4.8433189980556596E-2</v>
      </c>
      <c r="AM478" s="227">
        <v>5.5104979389165663E-2</v>
      </c>
      <c r="AN478" s="227">
        <v>0.42060315804032056</v>
      </c>
      <c r="AO478" s="227">
        <v>0.41304604212836921</v>
      </c>
      <c r="AP478" s="227">
        <v>0.1849165522058773</v>
      </c>
      <c r="AQ478" s="227">
        <v>0.19140179839067675</v>
      </c>
      <c r="AR478" s="227">
        <v>0</v>
      </c>
      <c r="AS478" s="227">
        <v>0</v>
      </c>
      <c r="AT478" s="227">
        <v>0</v>
      </c>
      <c r="AU478" s="227">
        <v>0</v>
      </c>
      <c r="AV478" s="227">
        <v>0</v>
      </c>
      <c r="AW478" s="227">
        <v>0</v>
      </c>
      <c r="AX478" s="227">
        <v>0</v>
      </c>
      <c r="AY478" s="227">
        <v>0</v>
      </c>
      <c r="AZ478" s="227">
        <v>0</v>
      </c>
      <c r="BA478" s="227">
        <v>0</v>
      </c>
      <c r="BB478" s="237" t="s">
        <v>705</v>
      </c>
      <c r="BC478" s="237" t="s">
        <v>1345</v>
      </c>
      <c r="BD478" s="237" t="s">
        <v>798</v>
      </c>
    </row>
    <row r="479" spans="1:56" ht="18" customHeight="1" x14ac:dyDescent="0.15">
      <c r="A479" s="199" t="s">
        <v>1160</v>
      </c>
      <c r="B479" s="200">
        <v>8570027.7188470066</v>
      </c>
      <c r="C479" s="200">
        <v>10190156.880709535</v>
      </c>
      <c r="D479" s="228">
        <v>3.8711949019374838</v>
      </c>
      <c r="E479" s="228">
        <v>3.7473802566443446</v>
      </c>
      <c r="F479" s="201">
        <v>0.54324375465801167</v>
      </c>
      <c r="G479" s="201">
        <v>0.55024540358977947</v>
      </c>
      <c r="H479" s="200">
        <v>15163814.149445675</v>
      </c>
      <c r="I479" s="200">
        <v>18744018.938359201</v>
      </c>
      <c r="J479" s="201">
        <v>1.037427774020059</v>
      </c>
      <c r="K479" s="201">
        <v>0.89076124899623865</v>
      </c>
      <c r="L479" s="201">
        <v>0.53233429469130322</v>
      </c>
      <c r="M479" s="201">
        <v>0.43242961710228833</v>
      </c>
      <c r="N479" s="201">
        <v>0.49263385769589685</v>
      </c>
      <c r="O479" s="201">
        <v>0.59153352361640155</v>
      </c>
      <c r="P479" s="201">
        <v>0.98657564142776988</v>
      </c>
      <c r="Q479" s="201">
        <v>1.0070659229441707</v>
      </c>
      <c r="R479" s="201">
        <v>0.98619588821579152</v>
      </c>
      <c r="S479" s="201">
        <v>1.0067289780418212</v>
      </c>
      <c r="T479" s="202">
        <v>4007908.0576496669</v>
      </c>
      <c r="U479" s="202">
        <v>5783631.2425720617</v>
      </c>
      <c r="V479" s="202">
        <v>-110565939</v>
      </c>
      <c r="W479" s="202">
        <v>6501704</v>
      </c>
      <c r="X479" s="202"/>
      <c r="Y479" s="202"/>
      <c r="Z479" s="203">
        <v>14.507475140394382</v>
      </c>
      <c r="AA479" s="203">
        <v>17.296623822587076</v>
      </c>
      <c r="AB479" s="202">
        <v>0</v>
      </c>
      <c r="AC479" s="202">
        <v>0</v>
      </c>
      <c r="AD479" s="202">
        <v>1575796.8323725057</v>
      </c>
      <c r="AE479" s="202">
        <v>1812885.1884700665</v>
      </c>
      <c r="AF479" s="202">
        <v>273126.69933481154</v>
      </c>
      <c r="AG479" s="202">
        <v>359988.64257206215</v>
      </c>
      <c r="AH479" s="202">
        <v>354866.5184035477</v>
      </c>
      <c r="AI479" s="202">
        <v>464131.14767184039</v>
      </c>
      <c r="AJ479" s="202">
        <v>441459.44478935702</v>
      </c>
      <c r="AK479" s="202">
        <v>656925.91396895796</v>
      </c>
      <c r="AL479" s="229">
        <v>8.5109613521148347E-2</v>
      </c>
      <c r="AM479" s="229">
        <v>0.16207699340100826</v>
      </c>
      <c r="AN479" s="229">
        <v>0.26303382381722157</v>
      </c>
      <c r="AO479" s="229">
        <v>0.26372200350780817</v>
      </c>
      <c r="AP479" s="229">
        <v>0.23591757184175116</v>
      </c>
      <c r="AQ479" s="229">
        <v>0.24837640783728504</v>
      </c>
      <c r="AR479" s="229">
        <v>0</v>
      </c>
      <c r="AS479" s="229">
        <v>0</v>
      </c>
      <c r="AT479" s="229">
        <v>0</v>
      </c>
      <c r="AU479" s="229">
        <v>0</v>
      </c>
      <c r="AV479" s="229">
        <v>0</v>
      </c>
      <c r="AW479" s="229">
        <v>0</v>
      </c>
      <c r="AX479" s="229">
        <v>0</v>
      </c>
      <c r="AY479" s="229">
        <v>0</v>
      </c>
      <c r="AZ479" s="229">
        <v>0</v>
      </c>
      <c r="BA479" s="229">
        <v>0</v>
      </c>
      <c r="BB479" s="236" t="s">
        <v>704</v>
      </c>
      <c r="BC479" s="236" t="s">
        <v>1345</v>
      </c>
      <c r="BD479" s="236" t="s">
        <v>794</v>
      </c>
    </row>
    <row r="480" spans="1:56" ht="18" customHeight="1" x14ac:dyDescent="0.15">
      <c r="A480" s="194" t="s">
        <v>1161</v>
      </c>
      <c r="B480" s="195">
        <v>6267935.8367626891</v>
      </c>
      <c r="C480" s="195">
        <v>7289016.3374485597</v>
      </c>
      <c r="D480" s="226">
        <v>3.6004889714869002</v>
      </c>
      <c r="E480" s="226">
        <v>3.6438373889947786</v>
      </c>
      <c r="F480" s="196">
        <v>0.59207254596412073</v>
      </c>
      <c r="G480" s="196">
        <v>0.5686382750605089</v>
      </c>
      <c r="H480" s="195">
        <v>11890162.400891634</v>
      </c>
      <c r="I480" s="195">
        <v>13568060.770576132</v>
      </c>
      <c r="J480" s="196">
        <v>1.3851526849155411</v>
      </c>
      <c r="K480" s="196">
        <v>1.2263173434716821</v>
      </c>
      <c r="L480" s="196">
        <v>0.45262089639285857</v>
      </c>
      <c r="M480" s="196">
        <v>0.42663265103891745</v>
      </c>
      <c r="N480" s="196">
        <v>0.58480855976983348</v>
      </c>
      <c r="O480" s="196">
        <v>0.60689422088800737</v>
      </c>
      <c r="P480" s="196">
        <v>0.8894382766923874</v>
      </c>
      <c r="Q480" s="196">
        <v>0.89105402961073965</v>
      </c>
      <c r="R480" s="196">
        <v>0.88924748978465062</v>
      </c>
      <c r="S480" s="196">
        <v>0.89089437987826392</v>
      </c>
      <c r="T480" s="197">
        <v>3430937.0997942388</v>
      </c>
      <c r="U480" s="197">
        <v>4179283.9739369</v>
      </c>
      <c r="V480" s="197">
        <v>12935251</v>
      </c>
      <c r="W480" s="197">
        <v>187890868</v>
      </c>
      <c r="X480" s="197"/>
      <c r="Y480" s="197"/>
      <c r="Z480" s="198">
        <v>15.895716862303768</v>
      </c>
      <c r="AA480" s="198">
        <v>15.527201000414836</v>
      </c>
      <c r="AB480" s="197">
        <v>0</v>
      </c>
      <c r="AC480" s="197">
        <v>0</v>
      </c>
      <c r="AD480" s="197">
        <v>1202001.9002057614</v>
      </c>
      <c r="AE480" s="197">
        <v>1366692.6697530863</v>
      </c>
      <c r="AF480" s="197">
        <v>181877.95336076818</v>
      </c>
      <c r="AG480" s="197">
        <v>190564.31275720167</v>
      </c>
      <c r="AH480" s="197">
        <v>250492.49142661181</v>
      </c>
      <c r="AI480" s="197">
        <v>295628.08882030181</v>
      </c>
      <c r="AJ480" s="197">
        <v>281365.21639231831</v>
      </c>
      <c r="AK480" s="197">
        <v>488343.83470507542</v>
      </c>
      <c r="AL480" s="227">
        <v>7.4430190352000297E-2</v>
      </c>
      <c r="AM480" s="227">
        <v>0.10567224623886692</v>
      </c>
      <c r="AN480" s="227">
        <v>0.51041937550408667</v>
      </c>
      <c r="AO480" s="227">
        <v>0.51003614709973533</v>
      </c>
      <c r="AP480" s="227">
        <v>0.26464237013938041</v>
      </c>
      <c r="AQ480" s="227">
        <v>0.27279608209450396</v>
      </c>
      <c r="AR480" s="227">
        <v>0</v>
      </c>
      <c r="AS480" s="227">
        <v>0</v>
      </c>
      <c r="AT480" s="227">
        <v>0</v>
      </c>
      <c r="AU480" s="227">
        <v>0</v>
      </c>
      <c r="AV480" s="227">
        <v>0</v>
      </c>
      <c r="AW480" s="227">
        <v>0</v>
      </c>
      <c r="AX480" s="227">
        <v>0</v>
      </c>
      <c r="AY480" s="227">
        <v>0</v>
      </c>
      <c r="AZ480" s="227">
        <v>0</v>
      </c>
      <c r="BA480" s="227">
        <v>0</v>
      </c>
      <c r="BB480" s="237" t="s">
        <v>704</v>
      </c>
      <c r="BC480" s="237" t="s">
        <v>1345</v>
      </c>
      <c r="BD480" s="237" t="s">
        <v>794</v>
      </c>
    </row>
    <row r="481" spans="1:56" ht="18" customHeight="1" x14ac:dyDescent="0.15">
      <c r="A481" s="199" t="s">
        <v>1162</v>
      </c>
      <c r="B481" s="200">
        <v>10289165.824840764</v>
      </c>
      <c r="C481" s="200">
        <v>12297025.48566879</v>
      </c>
      <c r="D481" s="228">
        <v>3.7322401939369185</v>
      </c>
      <c r="E481" s="228">
        <v>3.4397048255092746</v>
      </c>
      <c r="F481" s="201">
        <v>0.5753031824764484</v>
      </c>
      <c r="G481" s="201">
        <v>0.55835755207834381</v>
      </c>
      <c r="H481" s="200">
        <v>19390628.88535032</v>
      </c>
      <c r="I481" s="200">
        <v>22119712.522292994</v>
      </c>
      <c r="J481" s="201">
        <v>1.3987024901613545</v>
      </c>
      <c r="K481" s="201">
        <v>1.4084462770732324</v>
      </c>
      <c r="L481" s="201">
        <v>0.58534697870651731</v>
      </c>
      <c r="M481" s="201">
        <v>0.53727321470647627</v>
      </c>
      <c r="N481" s="201">
        <v>0.45750380374816263</v>
      </c>
      <c r="O481" s="201">
        <v>0.51915657885569333</v>
      </c>
      <c r="P481" s="201">
        <v>1.1743713572608252</v>
      </c>
      <c r="Q481" s="201">
        <v>1.0131215976539987</v>
      </c>
      <c r="R481" s="201">
        <v>1.174371358943487</v>
      </c>
      <c r="S481" s="201">
        <v>1.0131215989465667</v>
      </c>
      <c r="T481" s="202">
        <v>4266433.6958598727</v>
      </c>
      <c r="U481" s="202">
        <v>5690163.0716560511</v>
      </c>
      <c r="V481" s="202">
        <v>-260932605</v>
      </c>
      <c r="W481" s="202">
        <v>-50173845</v>
      </c>
      <c r="X481" s="202"/>
      <c r="Y481" s="202"/>
      <c r="Z481" s="203" t="s">
        <v>713</v>
      </c>
      <c r="AA481" s="203">
        <v>14.854707858347957</v>
      </c>
      <c r="AB481" s="202">
        <v>0</v>
      </c>
      <c r="AC481" s="202">
        <v>0</v>
      </c>
      <c r="AD481" s="202">
        <v>2222690.4522292991</v>
      </c>
      <c r="AE481" s="202">
        <v>2496195.3630573247</v>
      </c>
      <c r="AF481" s="202">
        <v>524334.9028662421</v>
      </c>
      <c r="AG481" s="202">
        <v>666959.22452229296</v>
      </c>
      <c r="AH481" s="202">
        <v>494829.03503184719</v>
      </c>
      <c r="AI481" s="202">
        <v>564838.95382165606</v>
      </c>
      <c r="AJ481" s="202">
        <v>484659.59872611472</v>
      </c>
      <c r="AK481" s="202">
        <v>712287.74522292998</v>
      </c>
      <c r="AL481" s="229">
        <v>4.5668027924281714E-2</v>
      </c>
      <c r="AM481" s="229">
        <v>0.10335935669201958</v>
      </c>
      <c r="AN481" s="229">
        <v>0.38454273154460067</v>
      </c>
      <c r="AO481" s="229">
        <v>0.38397820785759063</v>
      </c>
      <c r="AP481" s="229">
        <v>0.2572635860790114</v>
      </c>
      <c r="AQ481" s="229">
        <v>0.25114518588131152</v>
      </c>
      <c r="AR481" s="229">
        <v>0</v>
      </c>
      <c r="AS481" s="229">
        <v>0</v>
      </c>
      <c r="AT481" s="229">
        <v>0</v>
      </c>
      <c r="AU481" s="229">
        <v>0</v>
      </c>
      <c r="AV481" s="229">
        <v>0</v>
      </c>
      <c r="AW481" s="229">
        <v>0</v>
      </c>
      <c r="AX481" s="229">
        <v>0</v>
      </c>
      <c r="AY481" s="229">
        <v>0</v>
      </c>
      <c r="AZ481" s="229">
        <v>0</v>
      </c>
      <c r="BA481" s="229">
        <v>0</v>
      </c>
      <c r="BB481" s="236" t="s">
        <v>704</v>
      </c>
      <c r="BC481" s="236" t="s">
        <v>1345</v>
      </c>
      <c r="BD481" s="236" t="s">
        <v>792</v>
      </c>
    </row>
    <row r="482" spans="1:56" ht="18" customHeight="1" x14ac:dyDescent="0.15">
      <c r="A482" s="194" t="s">
        <v>1163</v>
      </c>
      <c r="B482" s="195">
        <v>1173784.4109987635</v>
      </c>
      <c r="C482" s="195">
        <v>1932985.087109698</v>
      </c>
      <c r="D482" s="226">
        <v>2.9181026098531833</v>
      </c>
      <c r="E482" s="226">
        <v>2.9429007414500923</v>
      </c>
      <c r="F482" s="196">
        <v>0.62246620460788737</v>
      </c>
      <c r="G482" s="196">
        <v>0.49563608898365447</v>
      </c>
      <c r="H482" s="195">
        <v>1470602.3984695282</v>
      </c>
      <c r="I482" s="195">
        <v>2345700.9672015547</v>
      </c>
      <c r="J482" s="196">
        <v>1.3256319273386166</v>
      </c>
      <c r="K482" s="196">
        <v>1.1663847349227126</v>
      </c>
      <c r="L482" s="196">
        <v>0.53251649525791644</v>
      </c>
      <c r="M482" s="196">
        <v>0.40313826779512923</v>
      </c>
      <c r="N482" s="196">
        <v>0.46105140266892919</v>
      </c>
      <c r="O482" s="196">
        <v>0.47580754307891876</v>
      </c>
      <c r="P482" s="196">
        <v>0.99215200725157315</v>
      </c>
      <c r="Q482" s="196">
        <v>0.98013528583747989</v>
      </c>
      <c r="R482" s="196">
        <v>0.99394842893198632</v>
      </c>
      <c r="S482" s="196">
        <v>0.97635489872907477</v>
      </c>
      <c r="T482" s="197">
        <v>548724.85026532423</v>
      </c>
      <c r="U482" s="197">
        <v>1153724.8274184775</v>
      </c>
      <c r="V482" s="197">
        <v>-3951478205</v>
      </c>
      <c r="W482" s="197">
        <v>6124049669</v>
      </c>
      <c r="X482" s="197"/>
      <c r="Y482" s="197"/>
      <c r="Z482" s="198">
        <v>13.35115955049198</v>
      </c>
      <c r="AA482" s="198">
        <v>14.88380858174156</v>
      </c>
      <c r="AB482" s="197">
        <v>0</v>
      </c>
      <c r="AC482" s="197">
        <v>0</v>
      </c>
      <c r="AD482" s="197">
        <v>325115.44352587883</v>
      </c>
      <c r="AE482" s="197">
        <v>496148.62755272927</v>
      </c>
      <c r="AF482" s="197">
        <v>68175.019133015361</v>
      </c>
      <c r="AG482" s="197">
        <v>74484.52342271684</v>
      </c>
      <c r="AH482" s="197">
        <v>29467.470644762408</v>
      </c>
      <c r="AI482" s="197">
        <v>52668.347268680453</v>
      </c>
      <c r="AJ482" s="197">
        <v>47969.297495142207</v>
      </c>
      <c r="AK482" s="197">
        <v>241808.02161031621</v>
      </c>
      <c r="AL482" s="227">
        <v>4.4204772121308855E-2</v>
      </c>
      <c r="AM482" s="227">
        <v>0.10578547767703562</v>
      </c>
      <c r="AN482" s="227">
        <v>0</v>
      </c>
      <c r="AO482" s="227">
        <v>5.1053509403578036E-2</v>
      </c>
      <c r="AP482" s="227">
        <v>0.28280089405310932</v>
      </c>
      <c r="AQ482" s="227">
        <v>0.29889662563130165</v>
      </c>
      <c r="AR482" s="227">
        <v>0</v>
      </c>
      <c r="AS482" s="227">
        <v>0</v>
      </c>
      <c r="AT482" s="227">
        <v>0</v>
      </c>
      <c r="AU482" s="227">
        <v>0</v>
      </c>
      <c r="AV482" s="227">
        <v>0</v>
      </c>
      <c r="AW482" s="227">
        <v>0</v>
      </c>
      <c r="AX482" s="227">
        <v>0</v>
      </c>
      <c r="AY482" s="227">
        <v>0</v>
      </c>
      <c r="AZ482" s="227">
        <v>0</v>
      </c>
      <c r="BA482" s="227">
        <v>0</v>
      </c>
      <c r="BB482" s="237" t="s">
        <v>709</v>
      </c>
      <c r="BC482" s="237" t="s">
        <v>1345</v>
      </c>
      <c r="BD482" s="237" t="s">
        <v>772</v>
      </c>
    </row>
    <row r="483" spans="1:56" ht="18" customHeight="1" x14ac:dyDescent="0.15">
      <c r="A483" s="199" t="s">
        <v>1164</v>
      </c>
      <c r="B483" s="200">
        <v>1557924.8009144601</v>
      </c>
      <c r="C483" s="200">
        <v>2243247.5216231663</v>
      </c>
      <c r="D483" s="228">
        <v>3.9472298618360111</v>
      </c>
      <c r="E483" s="228">
        <v>3.6149080333245718</v>
      </c>
      <c r="F483" s="201">
        <v>0.67430849908077573</v>
      </c>
      <c r="G483" s="201">
        <v>0.61902881747505156</v>
      </c>
      <c r="H483" s="200">
        <v>2763495.3011416094</v>
      </c>
      <c r="I483" s="200">
        <v>3876525.3454577429</v>
      </c>
      <c r="J483" s="201">
        <v>0.67419128924733618</v>
      </c>
      <c r="K483" s="201">
        <v>0.57996521080257679</v>
      </c>
      <c r="L483" s="201">
        <v>0.6782794954663679</v>
      </c>
      <c r="M483" s="201">
        <v>0.63601256160740183</v>
      </c>
      <c r="N483" s="201">
        <v>0.33023456026156855</v>
      </c>
      <c r="O483" s="201">
        <v>0.35026462263021413</v>
      </c>
      <c r="P483" s="201">
        <v>0.99086251467319764</v>
      </c>
      <c r="Q483" s="201">
        <v>0.99640559836180131</v>
      </c>
      <c r="R483" s="201">
        <v>1.0127629265947569</v>
      </c>
      <c r="S483" s="201">
        <v>1.0116106571927419</v>
      </c>
      <c r="T483" s="202">
        <v>501216.35297565837</v>
      </c>
      <c r="U483" s="202">
        <v>816513.91907616099</v>
      </c>
      <c r="V483" s="202">
        <v>397369052</v>
      </c>
      <c r="W483" s="202">
        <v>1457303615</v>
      </c>
      <c r="X483" s="202"/>
      <c r="Y483" s="202"/>
      <c r="Z483" s="203">
        <v>12.45891022504334</v>
      </c>
      <c r="AA483" s="203">
        <v>12.596947512911303</v>
      </c>
      <c r="AB483" s="202">
        <v>0</v>
      </c>
      <c r="AC483" s="202">
        <v>0</v>
      </c>
      <c r="AD483" s="202">
        <v>337507.27133373392</v>
      </c>
      <c r="AE483" s="202">
        <v>524548.07026979502</v>
      </c>
      <c r="AF483" s="202">
        <v>64561.606958101911</v>
      </c>
      <c r="AG483" s="202">
        <v>70504.83917815848</v>
      </c>
      <c r="AH483" s="202">
        <v>39013.347084426336</v>
      </c>
      <c r="AI483" s="202">
        <v>62006.104356873839</v>
      </c>
      <c r="AJ483" s="202">
        <v>51754.11734103199</v>
      </c>
      <c r="AK483" s="202">
        <v>242436.38986180522</v>
      </c>
      <c r="AL483" s="229">
        <v>5.392114743555252E-2</v>
      </c>
      <c r="AM483" s="229">
        <v>9.4372408811019132E-2</v>
      </c>
      <c r="AN483" s="229">
        <v>0</v>
      </c>
      <c r="AO483" s="229">
        <v>3.5745594020913964E-2</v>
      </c>
      <c r="AP483" s="229">
        <v>0.50186673123031944</v>
      </c>
      <c r="AQ483" s="229">
        <v>0.43502848255773707</v>
      </c>
      <c r="AR483" s="229">
        <v>0</v>
      </c>
      <c r="AS483" s="229">
        <v>0</v>
      </c>
      <c r="AT483" s="229">
        <v>0</v>
      </c>
      <c r="AU483" s="229">
        <v>0</v>
      </c>
      <c r="AV483" s="229">
        <v>0</v>
      </c>
      <c r="AW483" s="229">
        <v>0</v>
      </c>
      <c r="AX483" s="229">
        <v>0</v>
      </c>
      <c r="AY483" s="229">
        <v>0</v>
      </c>
      <c r="AZ483" s="229">
        <v>0</v>
      </c>
      <c r="BA483" s="229">
        <v>0</v>
      </c>
      <c r="BB483" s="236" t="s">
        <v>706</v>
      </c>
      <c r="BC483" s="236" t="s">
        <v>1345</v>
      </c>
      <c r="BD483" s="236" t="s">
        <v>781</v>
      </c>
    </row>
    <row r="484" spans="1:56" ht="18" customHeight="1" x14ac:dyDescent="0.15">
      <c r="A484" s="194" t="s">
        <v>1165</v>
      </c>
      <c r="B484" s="195">
        <v>5483699.5052800514</v>
      </c>
      <c r="C484" s="195">
        <v>5730908.4406355321</v>
      </c>
      <c r="D484" s="226">
        <v>6.7259415293655005</v>
      </c>
      <c r="E484" s="226">
        <v>5.0284643337333925</v>
      </c>
      <c r="F484" s="196">
        <v>0.53837175230809964</v>
      </c>
      <c r="G484" s="196">
        <v>0.53690684471985373</v>
      </c>
      <c r="H484" s="195">
        <v>10314046.958241053</v>
      </c>
      <c r="I484" s="195">
        <v>10559592.182924088</v>
      </c>
      <c r="J484" s="196">
        <v>0.48711933354766096</v>
      </c>
      <c r="K484" s="196">
        <v>0.49731010537841053</v>
      </c>
      <c r="L484" s="196">
        <v>0.78374205764639393</v>
      </c>
      <c r="M484" s="196">
        <v>0.77469627300934629</v>
      </c>
      <c r="N484" s="196">
        <v>0.20306923463724844</v>
      </c>
      <c r="O484" s="196">
        <v>0.20823828749230616</v>
      </c>
      <c r="P484" s="196">
        <v>1.2275908201073735</v>
      </c>
      <c r="Q484" s="196">
        <v>1.1600315029981771</v>
      </c>
      <c r="R484" s="196">
        <v>1.369267859351442</v>
      </c>
      <c r="S484" s="196">
        <v>1.2576024590383745</v>
      </c>
      <c r="T484" s="197">
        <v>1185893.5714973519</v>
      </c>
      <c r="U484" s="197">
        <v>1291195.0307173808</v>
      </c>
      <c r="V484" s="197">
        <v>-154691728</v>
      </c>
      <c r="W484" s="197">
        <v>-128390993</v>
      </c>
      <c r="X484" s="197"/>
      <c r="Y484" s="197"/>
      <c r="Z484" s="198">
        <v>23.208497543960227</v>
      </c>
      <c r="AA484" s="198">
        <v>22.696994503294928</v>
      </c>
      <c r="AB484" s="197">
        <v>0</v>
      </c>
      <c r="AC484" s="197">
        <v>0</v>
      </c>
      <c r="AD484" s="197">
        <v>746988.9973679987</v>
      </c>
      <c r="AE484" s="197">
        <v>1017115.4370727011</v>
      </c>
      <c r="AF484" s="197">
        <v>145621.16263842079</v>
      </c>
      <c r="AG484" s="197">
        <v>188925.61508586103</v>
      </c>
      <c r="AH484" s="197">
        <v>206440.55471031938</v>
      </c>
      <c r="AI484" s="197">
        <v>215848.34723158402</v>
      </c>
      <c r="AJ484" s="197">
        <v>113948.47193066923</v>
      </c>
      <c r="AK484" s="197">
        <v>397339.22696196439</v>
      </c>
      <c r="AL484" s="227">
        <v>3.4705746588630237E-2</v>
      </c>
      <c r="AM484" s="227">
        <v>7.1393481177318321E-2</v>
      </c>
      <c r="AN484" s="227">
        <v>0.2166624719646007</v>
      </c>
      <c r="AO484" s="227">
        <v>0.20746361504515853</v>
      </c>
      <c r="AP484" s="227">
        <v>0.20084108157259017</v>
      </c>
      <c r="AQ484" s="227">
        <v>0.24765506577456917</v>
      </c>
      <c r="AR484" s="227">
        <v>0</v>
      </c>
      <c r="AS484" s="227">
        <v>0</v>
      </c>
      <c r="AT484" s="227">
        <v>0</v>
      </c>
      <c r="AU484" s="227">
        <v>0</v>
      </c>
      <c r="AV484" s="227">
        <v>0</v>
      </c>
      <c r="AW484" s="227">
        <v>0</v>
      </c>
      <c r="AX484" s="227">
        <v>0</v>
      </c>
      <c r="AY484" s="227">
        <v>0</v>
      </c>
      <c r="AZ484" s="227">
        <v>0</v>
      </c>
      <c r="BA484" s="227">
        <v>0</v>
      </c>
      <c r="BB484" s="237" t="s">
        <v>705</v>
      </c>
      <c r="BC484" s="237" t="s">
        <v>1345</v>
      </c>
      <c r="BD484" s="237" t="s">
        <v>775</v>
      </c>
    </row>
    <row r="485" spans="1:56" ht="18" customHeight="1" x14ac:dyDescent="0.15">
      <c r="A485" s="199" t="s">
        <v>1166</v>
      </c>
      <c r="B485" s="200">
        <v>1761112.606414425</v>
      </c>
      <c r="C485" s="200">
        <v>1966994.400413834</v>
      </c>
      <c r="D485" s="228">
        <v>3.8960843976553581</v>
      </c>
      <c r="E485" s="228">
        <v>2.7787542803888119</v>
      </c>
      <c r="F485" s="201">
        <v>0.68338611570580554</v>
      </c>
      <c r="G485" s="201">
        <v>0.66354493609715082</v>
      </c>
      <c r="H485" s="200">
        <v>1999105.5032515517</v>
      </c>
      <c r="I485" s="200">
        <v>2205245.7219627551</v>
      </c>
      <c r="J485" s="201">
        <v>0.48432848396666112</v>
      </c>
      <c r="K485" s="201">
        <v>0.51017380012961089</v>
      </c>
      <c r="L485" s="201">
        <v>0.72957995984838608</v>
      </c>
      <c r="M485" s="201">
        <v>0.73178816488253684</v>
      </c>
      <c r="N485" s="201">
        <v>0.2960690589086698</v>
      </c>
      <c r="O485" s="201">
        <v>0.28860584805123407</v>
      </c>
      <c r="P485" s="201">
        <v>0.98727481749567125</v>
      </c>
      <c r="Q485" s="201">
        <v>0.97952514335516228</v>
      </c>
      <c r="R485" s="201">
        <v>0.99936620846415147</v>
      </c>
      <c r="S485" s="201">
        <v>0.9871640434989517</v>
      </c>
      <c r="T485" s="202">
        <v>476240.14173810231</v>
      </c>
      <c r="U485" s="202">
        <v>527571.17780076864</v>
      </c>
      <c r="V485" s="202">
        <v>-160883490</v>
      </c>
      <c r="W485" s="202">
        <v>70322874</v>
      </c>
      <c r="X485" s="202"/>
      <c r="Y485" s="202"/>
      <c r="Z485" s="203">
        <v>17.396758023122477</v>
      </c>
      <c r="AA485" s="203">
        <v>12.560241740224932</v>
      </c>
      <c r="AB485" s="202">
        <v>0</v>
      </c>
      <c r="AC485" s="202">
        <v>0</v>
      </c>
      <c r="AD485" s="202">
        <v>361296.47469701455</v>
      </c>
      <c r="AE485" s="202">
        <v>590614.91203074204</v>
      </c>
      <c r="AF485" s="202">
        <v>69723.603783623999</v>
      </c>
      <c r="AG485" s="202">
        <v>72799.975140407929</v>
      </c>
      <c r="AH485" s="202">
        <v>32861.981732190368</v>
      </c>
      <c r="AI485" s="202">
        <v>36495.856724800477</v>
      </c>
      <c r="AJ485" s="202">
        <v>67951.110464085126</v>
      </c>
      <c r="AK485" s="202">
        <v>127835.80990245345</v>
      </c>
      <c r="AL485" s="229">
        <v>4.5140673786122625E-2</v>
      </c>
      <c r="AM485" s="229">
        <v>5.589441531263431E-2</v>
      </c>
      <c r="AN485" s="229">
        <v>0.71561599646919472</v>
      </c>
      <c r="AO485" s="229">
        <v>0.61171916400677284</v>
      </c>
      <c r="AP485" s="229">
        <v>0.19299903866723012</v>
      </c>
      <c r="AQ485" s="229">
        <v>0.23438774271855589</v>
      </c>
      <c r="AR485" s="229">
        <v>0</v>
      </c>
      <c r="AS485" s="229">
        <v>0</v>
      </c>
      <c r="AT485" s="229">
        <v>0</v>
      </c>
      <c r="AU485" s="229">
        <v>0</v>
      </c>
      <c r="AV485" s="229">
        <v>0</v>
      </c>
      <c r="AW485" s="229">
        <v>0</v>
      </c>
      <c r="AX485" s="229">
        <v>0</v>
      </c>
      <c r="AY485" s="229">
        <v>0</v>
      </c>
      <c r="AZ485" s="229">
        <v>0</v>
      </c>
      <c r="BA485" s="229">
        <v>0</v>
      </c>
      <c r="BB485" s="236" t="s">
        <v>705</v>
      </c>
      <c r="BC485" s="236" t="s">
        <v>1345</v>
      </c>
      <c r="BD485" s="236" t="s">
        <v>777</v>
      </c>
    </row>
    <row r="486" spans="1:56" ht="18" customHeight="1" x14ac:dyDescent="0.15">
      <c r="A486" s="194" t="s">
        <v>1167</v>
      </c>
      <c r="B486" s="195">
        <v>1644900.7289810465</v>
      </c>
      <c r="C486" s="195">
        <v>1779202.7636481451</v>
      </c>
      <c r="D486" s="226">
        <v>3.9290492077329282</v>
      </c>
      <c r="E486" s="226">
        <v>2.8083638290174444</v>
      </c>
      <c r="F486" s="196">
        <v>0.64630327578916325</v>
      </c>
      <c r="G486" s="196">
        <v>0.63684683026873168</v>
      </c>
      <c r="H486" s="195">
        <v>2411646.8541227928</v>
      </c>
      <c r="I486" s="195">
        <v>2578431.6334035317</v>
      </c>
      <c r="J486" s="196">
        <v>0.67378258581349337</v>
      </c>
      <c r="K486" s="196">
        <v>0.70434037015171924</v>
      </c>
      <c r="L486" s="196">
        <v>0.75488997424081983</v>
      </c>
      <c r="M486" s="196">
        <v>0.75047269932435867</v>
      </c>
      <c r="N486" s="196">
        <v>0.26188662555873166</v>
      </c>
      <c r="O486" s="196">
        <v>0.26087483651145954</v>
      </c>
      <c r="P486" s="196">
        <v>1.1195919853075789</v>
      </c>
      <c r="Q486" s="196">
        <v>1.0736248014364083</v>
      </c>
      <c r="R486" s="196">
        <v>1.1197803604560492</v>
      </c>
      <c r="S486" s="196">
        <v>1.0737432489236918</v>
      </c>
      <c r="T486" s="197">
        <v>403181.66005183867</v>
      </c>
      <c r="U486" s="197">
        <v>443959.66296776285</v>
      </c>
      <c r="V486" s="197">
        <v>-223333579</v>
      </c>
      <c r="W486" s="197">
        <v>-270246577</v>
      </c>
      <c r="X486" s="197"/>
      <c r="Y486" s="197"/>
      <c r="Z486" s="198">
        <v>200.47153091876288</v>
      </c>
      <c r="AA486" s="198">
        <v>93.77389558177984</v>
      </c>
      <c r="AB486" s="197">
        <v>0</v>
      </c>
      <c r="AC486" s="197">
        <v>0</v>
      </c>
      <c r="AD486" s="197">
        <v>375345.5814838814</v>
      </c>
      <c r="AE486" s="197">
        <v>576100.13267455052</v>
      </c>
      <c r="AF486" s="197">
        <v>71979.908148388145</v>
      </c>
      <c r="AG486" s="197">
        <v>75881.176413413254</v>
      </c>
      <c r="AH486" s="197">
        <v>67170.475052648631</v>
      </c>
      <c r="AI486" s="197">
        <v>70263.525028349264</v>
      </c>
      <c r="AJ486" s="197">
        <v>48833.792078405961</v>
      </c>
      <c r="AK486" s="197">
        <v>266681.68175927427</v>
      </c>
      <c r="AL486" s="227">
        <v>4.8702044096831036E-2</v>
      </c>
      <c r="AM486" s="227">
        <v>5.131123743150362E-2</v>
      </c>
      <c r="AN486" s="227">
        <v>0.47811245081011478</v>
      </c>
      <c r="AO486" s="227">
        <v>0.43723582667708238</v>
      </c>
      <c r="AP486" s="227">
        <v>0.24896033130325851</v>
      </c>
      <c r="AQ486" s="227">
        <v>0.25986220528825787</v>
      </c>
      <c r="AR486" s="227">
        <v>0</v>
      </c>
      <c r="AS486" s="227">
        <v>0</v>
      </c>
      <c r="AT486" s="227">
        <v>0</v>
      </c>
      <c r="AU486" s="227">
        <v>0</v>
      </c>
      <c r="AV486" s="227">
        <v>0</v>
      </c>
      <c r="AW486" s="227">
        <v>0</v>
      </c>
      <c r="AX486" s="227">
        <v>0</v>
      </c>
      <c r="AY486" s="227">
        <v>0</v>
      </c>
      <c r="AZ486" s="227">
        <v>0</v>
      </c>
      <c r="BA486" s="227">
        <v>0</v>
      </c>
      <c r="BB486" s="237" t="s">
        <v>705</v>
      </c>
      <c r="BC486" s="237" t="s">
        <v>1345</v>
      </c>
      <c r="BD486" s="237" t="s">
        <v>800</v>
      </c>
    </row>
    <row r="487" spans="1:56" ht="18" customHeight="1" x14ac:dyDescent="0.15">
      <c r="A487" s="199" t="s">
        <v>1168</v>
      </c>
      <c r="B487" s="200">
        <v>1344910.8082827562</v>
      </c>
      <c r="C487" s="200">
        <v>2252056.5981792216</v>
      </c>
      <c r="D487" s="228">
        <v>3.266453482447119</v>
      </c>
      <c r="E487" s="228">
        <v>3.4331952486558186</v>
      </c>
      <c r="F487" s="201">
        <v>0.61711773917242485</v>
      </c>
      <c r="G487" s="201">
        <v>0.43797323517813841</v>
      </c>
      <c r="H487" s="200">
        <v>1114945.5589075331</v>
      </c>
      <c r="I487" s="200">
        <v>2002023.9876829702</v>
      </c>
      <c r="J487" s="201">
        <v>0.96999949146455489</v>
      </c>
      <c r="K487" s="201">
        <v>0.9436133052745751</v>
      </c>
      <c r="L487" s="201">
        <v>0.749324999533447</v>
      </c>
      <c r="M487" s="201">
        <v>0.56429805518310594</v>
      </c>
      <c r="N487" s="201">
        <v>0.28852716500397546</v>
      </c>
      <c r="O487" s="201">
        <v>0.34171786795477049</v>
      </c>
      <c r="P487" s="201">
        <v>1.0733508252267849</v>
      </c>
      <c r="Q487" s="201">
        <v>1.0255100418599121</v>
      </c>
      <c r="R487" s="201">
        <v>1.0741881529089921</v>
      </c>
      <c r="S487" s="201">
        <v>1.0261000994924565</v>
      </c>
      <c r="T487" s="202">
        <v>337135.51749375224</v>
      </c>
      <c r="U487" s="202">
        <v>981225.43966440554</v>
      </c>
      <c r="V487" s="202">
        <v>134736160</v>
      </c>
      <c r="W487" s="202">
        <v>220131396</v>
      </c>
      <c r="X487" s="202"/>
      <c r="Y487" s="202"/>
      <c r="Z487" s="203">
        <v>367.78188416756183</v>
      </c>
      <c r="AA487" s="203">
        <v>36.409582440730766</v>
      </c>
      <c r="AB487" s="202">
        <v>0</v>
      </c>
      <c r="AC487" s="202">
        <v>0</v>
      </c>
      <c r="AD487" s="202">
        <v>358399.40074973227</v>
      </c>
      <c r="AE487" s="202">
        <v>541752.08612995362</v>
      </c>
      <c r="AF487" s="202">
        <v>55720.635844341312</v>
      </c>
      <c r="AG487" s="202">
        <v>60823.802481256695</v>
      </c>
      <c r="AH487" s="202">
        <v>35177.777490182074</v>
      </c>
      <c r="AI487" s="202">
        <v>56657.467600856835</v>
      </c>
      <c r="AJ487" s="202">
        <v>90484.906283470191</v>
      </c>
      <c r="AK487" s="202">
        <v>273136.52873973583</v>
      </c>
      <c r="AL487" s="229">
        <v>2.0066188962406341E-2</v>
      </c>
      <c r="AM487" s="229">
        <v>6.947346875113633E-2</v>
      </c>
      <c r="AN487" s="229">
        <v>0.33210163424816935</v>
      </c>
      <c r="AO487" s="229">
        <v>0.24701636424472048</v>
      </c>
      <c r="AP487" s="229">
        <v>0.24055999738874281</v>
      </c>
      <c r="AQ487" s="229">
        <v>0.26595329092654202</v>
      </c>
      <c r="AR487" s="229">
        <v>0</v>
      </c>
      <c r="AS487" s="229">
        <v>0</v>
      </c>
      <c r="AT487" s="229">
        <v>0</v>
      </c>
      <c r="AU487" s="229">
        <v>0</v>
      </c>
      <c r="AV487" s="229">
        <v>0</v>
      </c>
      <c r="AW487" s="229">
        <v>0</v>
      </c>
      <c r="AX487" s="229">
        <v>0</v>
      </c>
      <c r="AY487" s="229">
        <v>0</v>
      </c>
      <c r="AZ487" s="229">
        <v>0</v>
      </c>
      <c r="BA487" s="229">
        <v>0</v>
      </c>
      <c r="BB487" s="236" t="s">
        <v>705</v>
      </c>
      <c r="BC487" s="236" t="s">
        <v>1345</v>
      </c>
      <c r="BD487" s="236" t="s">
        <v>799</v>
      </c>
    </row>
    <row r="488" spans="1:56" ht="18" customHeight="1" x14ac:dyDescent="0.15">
      <c r="A488" s="194" t="s">
        <v>1169</v>
      </c>
      <c r="B488" s="195">
        <v>2746452.7746160794</v>
      </c>
      <c r="C488" s="195">
        <v>4180955.5228545619</v>
      </c>
      <c r="D488" s="226">
        <v>5.6213434765890042</v>
      </c>
      <c r="E488" s="226">
        <v>5.5870089705962407</v>
      </c>
      <c r="F488" s="196">
        <v>0.57187061422891405</v>
      </c>
      <c r="G488" s="196">
        <v>0.46960307763946152</v>
      </c>
      <c r="H488" s="195">
        <v>4270484.7691960251</v>
      </c>
      <c r="I488" s="195">
        <v>5949091.6963866306</v>
      </c>
      <c r="J488" s="196">
        <v>0.34390672204026512</v>
      </c>
      <c r="K488" s="196">
        <v>0.2559363407699019</v>
      </c>
      <c r="L488" s="196">
        <v>0.76170059726657913</v>
      </c>
      <c r="M488" s="196">
        <v>0.58239266732777395</v>
      </c>
      <c r="N488" s="196">
        <v>0.23986766606846335</v>
      </c>
      <c r="O488" s="196">
        <v>0.32216587704905242</v>
      </c>
      <c r="P488" s="196">
        <v>1.0600154579705203</v>
      </c>
      <c r="Q488" s="196">
        <v>1.0286156698063569</v>
      </c>
      <c r="R488" s="196">
        <v>1.0596783113468662</v>
      </c>
      <c r="S488" s="196">
        <v>1.0273042031901032</v>
      </c>
      <c r="T488" s="197">
        <v>654478.05582655838</v>
      </c>
      <c r="U488" s="197">
        <v>1745997.6839205059</v>
      </c>
      <c r="V488" s="197">
        <v>207414264</v>
      </c>
      <c r="W488" s="197">
        <v>789640545</v>
      </c>
      <c r="X488" s="197"/>
      <c r="Y488" s="197"/>
      <c r="Z488" s="198">
        <v>10.623940669353425</v>
      </c>
      <c r="AA488" s="198">
        <v>11.897415139274415</v>
      </c>
      <c r="AB488" s="197">
        <v>0</v>
      </c>
      <c r="AC488" s="197">
        <v>0</v>
      </c>
      <c r="AD488" s="197">
        <v>461622.58346883475</v>
      </c>
      <c r="AE488" s="197">
        <v>681666.94733514008</v>
      </c>
      <c r="AF488" s="197">
        <v>103165.1037037037</v>
      </c>
      <c r="AG488" s="197">
        <v>108171.59223125566</v>
      </c>
      <c r="AH488" s="197">
        <v>88296.845438121047</v>
      </c>
      <c r="AI488" s="197">
        <v>156443.87533875339</v>
      </c>
      <c r="AJ488" s="197">
        <v>123587.12664859982</v>
      </c>
      <c r="AK488" s="197">
        <v>292620.87723577238</v>
      </c>
      <c r="AL488" s="227">
        <v>3.0470232539190335E-2</v>
      </c>
      <c r="AM488" s="227">
        <v>8.7113380380137273E-2</v>
      </c>
      <c r="AN488" s="227">
        <v>0.2133069787712833</v>
      </c>
      <c r="AO488" s="227">
        <v>0.24201199902950818</v>
      </c>
      <c r="AP488" s="227">
        <v>0.15078293421017225</v>
      </c>
      <c r="AQ488" s="227">
        <v>0.23548309378808449</v>
      </c>
      <c r="AR488" s="227">
        <v>0</v>
      </c>
      <c r="AS488" s="227">
        <v>0</v>
      </c>
      <c r="AT488" s="227">
        <v>0</v>
      </c>
      <c r="AU488" s="227">
        <v>0</v>
      </c>
      <c r="AV488" s="227">
        <v>0</v>
      </c>
      <c r="AW488" s="227">
        <v>0</v>
      </c>
      <c r="AX488" s="227">
        <v>0</v>
      </c>
      <c r="AY488" s="227">
        <v>0</v>
      </c>
      <c r="AZ488" s="227">
        <v>0</v>
      </c>
      <c r="BA488" s="227">
        <v>0</v>
      </c>
      <c r="BB488" s="237" t="s">
        <v>705</v>
      </c>
      <c r="BC488" s="237" t="s">
        <v>1345</v>
      </c>
      <c r="BD488" s="237" t="s">
        <v>799</v>
      </c>
    </row>
    <row r="489" spans="1:56" ht="18" customHeight="1" x14ac:dyDescent="0.15">
      <c r="A489" s="199" t="s">
        <v>1170</v>
      </c>
      <c r="B489" s="200">
        <v>8711894.3081474733</v>
      </c>
      <c r="C489" s="200">
        <v>10640594.361553634</v>
      </c>
      <c r="D489" s="228">
        <v>6.9108850604000462</v>
      </c>
      <c r="E489" s="228">
        <v>5.7051265110159637</v>
      </c>
      <c r="F489" s="201">
        <v>0.58043130284959621</v>
      </c>
      <c r="G489" s="201">
        <v>0.5558008511164243</v>
      </c>
      <c r="H489" s="200">
        <v>17336865.007586103</v>
      </c>
      <c r="I489" s="200">
        <v>20421142.062812928</v>
      </c>
      <c r="J489" s="201">
        <v>0.66219923510713963</v>
      </c>
      <c r="K489" s="201">
        <v>0.56029244037309445</v>
      </c>
      <c r="L489" s="201">
        <v>0.7702024804987182</v>
      </c>
      <c r="M489" s="201">
        <v>0.73368859833268907</v>
      </c>
      <c r="N489" s="201">
        <v>0.23737705143829976</v>
      </c>
      <c r="O489" s="201">
        <v>0.25692361878666192</v>
      </c>
      <c r="P489" s="201">
        <v>1.1743419257627334</v>
      </c>
      <c r="Q489" s="201">
        <v>1.1122373988490502</v>
      </c>
      <c r="R489" s="201">
        <v>1.2005330090111481</v>
      </c>
      <c r="S489" s="201">
        <v>1.1334837542974976</v>
      </c>
      <c r="T489" s="202">
        <v>2001971.7021696253</v>
      </c>
      <c r="U489" s="202">
        <v>2833711.5989986346</v>
      </c>
      <c r="V489" s="202">
        <v>-660901734</v>
      </c>
      <c r="W489" s="202">
        <v>-29544616</v>
      </c>
      <c r="X489" s="202"/>
      <c r="Y489" s="202"/>
      <c r="Z489" s="203">
        <v>17.891886726851208</v>
      </c>
      <c r="AA489" s="203">
        <v>12.285610400434562</v>
      </c>
      <c r="AB489" s="202">
        <v>0</v>
      </c>
      <c r="AC489" s="202">
        <v>0</v>
      </c>
      <c r="AD489" s="202">
        <v>1173158.1805492337</v>
      </c>
      <c r="AE489" s="202">
        <v>1476810.4005461992</v>
      </c>
      <c r="AF489" s="202">
        <v>198449.23790016689</v>
      </c>
      <c r="AG489" s="202">
        <v>382948.68821119709</v>
      </c>
      <c r="AH489" s="202">
        <v>326214.36807768175</v>
      </c>
      <c r="AI489" s="202">
        <v>404357.22515551513</v>
      </c>
      <c r="AJ489" s="202">
        <v>263963.01471703837</v>
      </c>
      <c r="AK489" s="202">
        <v>564730.51403428928</v>
      </c>
      <c r="AL489" s="229">
        <v>2.6813190863062945E-2</v>
      </c>
      <c r="AM489" s="229">
        <v>0.17205679819228251</v>
      </c>
      <c r="AN489" s="229">
        <v>0.21101228613942566</v>
      </c>
      <c r="AO489" s="229">
        <v>0.20192716814006606</v>
      </c>
      <c r="AP489" s="229">
        <v>0.17916310583259235</v>
      </c>
      <c r="AQ489" s="229">
        <v>0.24169823945380983</v>
      </c>
      <c r="AR489" s="229">
        <v>0</v>
      </c>
      <c r="AS489" s="229">
        <v>0</v>
      </c>
      <c r="AT489" s="229">
        <v>0</v>
      </c>
      <c r="AU489" s="229">
        <v>0</v>
      </c>
      <c r="AV489" s="229">
        <v>0</v>
      </c>
      <c r="AW489" s="229">
        <v>0</v>
      </c>
      <c r="AX489" s="229">
        <v>0</v>
      </c>
      <c r="AY489" s="229">
        <v>0</v>
      </c>
      <c r="AZ489" s="229">
        <v>0</v>
      </c>
      <c r="BA489" s="229">
        <v>0</v>
      </c>
      <c r="BB489" s="236" t="s">
        <v>704</v>
      </c>
      <c r="BC489" s="236" t="s">
        <v>1345</v>
      </c>
      <c r="BD489" s="236" t="s">
        <v>797</v>
      </c>
    </row>
    <row r="490" spans="1:56" ht="18" customHeight="1" x14ac:dyDescent="0.15">
      <c r="A490" s="194" t="s">
        <v>1171</v>
      </c>
      <c r="B490" s="195">
        <v>4051567.8727125945</v>
      </c>
      <c r="C490" s="195">
        <v>4979570.7800861141</v>
      </c>
      <c r="D490" s="226">
        <v>4.9046309873401599</v>
      </c>
      <c r="E490" s="226">
        <v>4.4020113368629774</v>
      </c>
      <c r="F490" s="196">
        <v>0.68416472867271905</v>
      </c>
      <c r="G490" s="196">
        <v>0.65178509348039071</v>
      </c>
      <c r="H490" s="195">
        <v>10136575.167545747</v>
      </c>
      <c r="I490" s="195">
        <v>11599076.6401507</v>
      </c>
      <c r="J490" s="196">
        <v>0.12777572495257508</v>
      </c>
      <c r="K490" s="196">
        <v>0.15924280129430354</v>
      </c>
      <c r="L490" s="196">
        <v>0.72398557923417461</v>
      </c>
      <c r="M490" s="196">
        <v>0.68896194384361709</v>
      </c>
      <c r="N490" s="196">
        <v>0.24498822580435156</v>
      </c>
      <c r="O490" s="196">
        <v>0.28754919203728119</v>
      </c>
      <c r="P490" s="196">
        <v>1.2061114047120871</v>
      </c>
      <c r="Q490" s="196">
        <v>1.1404842097160852</v>
      </c>
      <c r="R490" s="196">
        <v>1.2118666726084255</v>
      </c>
      <c r="S490" s="196">
        <v>1.1530327636446103</v>
      </c>
      <c r="T490" s="197">
        <v>1118291.1595801937</v>
      </c>
      <c r="U490" s="197">
        <v>1548836.0159311087</v>
      </c>
      <c r="V490" s="197">
        <v>1294709879</v>
      </c>
      <c r="W490" s="197">
        <v>1829084423</v>
      </c>
      <c r="X490" s="197"/>
      <c r="Y490" s="197"/>
      <c r="Z490" s="198">
        <v>49.788605765754056</v>
      </c>
      <c r="AA490" s="198">
        <v>28.459495406514122</v>
      </c>
      <c r="AB490" s="197">
        <v>0</v>
      </c>
      <c r="AC490" s="197">
        <v>0</v>
      </c>
      <c r="AD490" s="197">
        <v>806013.98934337997</v>
      </c>
      <c r="AE490" s="197">
        <v>1065163.7308396124</v>
      </c>
      <c r="AF490" s="197">
        <v>159602.15651237892</v>
      </c>
      <c r="AG490" s="197">
        <v>173528.40296017224</v>
      </c>
      <c r="AH490" s="197">
        <v>181431.75231431649</v>
      </c>
      <c r="AI490" s="197">
        <v>215543.84144241118</v>
      </c>
      <c r="AJ490" s="197">
        <v>165179.0414424112</v>
      </c>
      <c r="AK490" s="197">
        <v>444038.33853606036</v>
      </c>
      <c r="AL490" s="227">
        <v>4.409005926240106E-2</v>
      </c>
      <c r="AM490" s="227">
        <v>6.1474067766282732E-2</v>
      </c>
      <c r="AN490" s="227">
        <v>0.18111298983185656</v>
      </c>
      <c r="AO490" s="227">
        <v>0.14049417782944798</v>
      </c>
      <c r="AP490" s="227">
        <v>0.18970346539585356</v>
      </c>
      <c r="AQ490" s="227">
        <v>0.23837245482531186</v>
      </c>
      <c r="AR490" s="227">
        <v>0</v>
      </c>
      <c r="AS490" s="227">
        <v>0</v>
      </c>
      <c r="AT490" s="227">
        <v>0</v>
      </c>
      <c r="AU490" s="227">
        <v>0</v>
      </c>
      <c r="AV490" s="227">
        <v>0</v>
      </c>
      <c r="AW490" s="227">
        <v>0</v>
      </c>
      <c r="AX490" s="227">
        <v>0</v>
      </c>
      <c r="AY490" s="227">
        <v>0</v>
      </c>
      <c r="AZ490" s="227">
        <v>0</v>
      </c>
      <c r="BA490" s="227">
        <v>0</v>
      </c>
      <c r="BB490" s="237" t="s">
        <v>705</v>
      </c>
      <c r="BC490" s="237" t="s">
        <v>1345</v>
      </c>
      <c r="BD490" s="237" t="s">
        <v>801</v>
      </c>
    </row>
    <row r="491" spans="1:56" ht="18" customHeight="1" x14ac:dyDescent="0.15">
      <c r="A491" s="199" t="s">
        <v>1172</v>
      </c>
      <c r="B491" s="200">
        <v>5198129.5069336127</v>
      </c>
      <c r="C491" s="200">
        <v>6106838.5138814049</v>
      </c>
      <c r="D491" s="228">
        <v>8.4647154319814266</v>
      </c>
      <c r="E491" s="228">
        <v>6.5105242267591175</v>
      </c>
      <c r="F491" s="201">
        <v>0.53844715553215172</v>
      </c>
      <c r="G491" s="201">
        <v>0.50448369493712675</v>
      </c>
      <c r="H491" s="200">
        <v>9847466.1283781864</v>
      </c>
      <c r="I491" s="200">
        <v>10856563.921050394</v>
      </c>
      <c r="J491" s="201">
        <v>0.43343743211254765</v>
      </c>
      <c r="K491" s="201">
        <v>0.56577417590462109</v>
      </c>
      <c r="L491" s="201">
        <v>0.85458473292311232</v>
      </c>
      <c r="M491" s="201">
        <v>0.7517967266548311</v>
      </c>
      <c r="N491" s="201">
        <v>0.13221277461699923</v>
      </c>
      <c r="O491" s="201">
        <v>0.16514142652549993</v>
      </c>
      <c r="P491" s="201">
        <v>1.1470140142683236</v>
      </c>
      <c r="Q491" s="201">
        <v>1.1075198004514253</v>
      </c>
      <c r="R491" s="201">
        <v>1.1537248307799155</v>
      </c>
      <c r="S491" s="201">
        <v>1.1147126658853994</v>
      </c>
      <c r="T491" s="202">
        <v>755887.39055100258</v>
      </c>
      <c r="U491" s="202">
        <v>1515737.3089357116</v>
      </c>
      <c r="V491" s="202">
        <v>723775097</v>
      </c>
      <c r="W491" s="202">
        <v>770738494</v>
      </c>
      <c r="X491" s="202"/>
      <c r="Y491" s="202"/>
      <c r="Z491" s="203">
        <v>8.0794227114676875</v>
      </c>
      <c r="AA491" s="203">
        <v>11.020566001921141</v>
      </c>
      <c r="AB491" s="202">
        <v>0</v>
      </c>
      <c r="AC491" s="202">
        <v>0</v>
      </c>
      <c r="AD491" s="202">
        <v>591044.12540056161</v>
      </c>
      <c r="AE491" s="202">
        <v>861311.46317670075</v>
      </c>
      <c r="AF491" s="202">
        <v>111478.93999376119</v>
      </c>
      <c r="AG491" s="202">
        <v>122900.33559254743</v>
      </c>
      <c r="AH491" s="202">
        <v>181790.71545245725</v>
      </c>
      <c r="AI491" s="202">
        <v>215518.82868729267</v>
      </c>
      <c r="AJ491" s="202">
        <v>101067.4997873125</v>
      </c>
      <c r="AK491" s="202">
        <v>360209.02024785185</v>
      </c>
      <c r="AL491" s="229">
        <v>4.8771127493522075E-2</v>
      </c>
      <c r="AM491" s="229">
        <v>6.2379090587799869E-2</v>
      </c>
      <c r="AN491" s="229">
        <v>0.30994463903852632</v>
      </c>
      <c r="AO491" s="229">
        <v>0.36660445219788557</v>
      </c>
      <c r="AP491" s="229">
        <v>0.22814425463874255</v>
      </c>
      <c r="AQ491" s="229">
        <v>0.26037315151015161</v>
      </c>
      <c r="AR491" s="229">
        <v>0</v>
      </c>
      <c r="AS491" s="229">
        <v>0</v>
      </c>
      <c r="AT491" s="229">
        <v>0</v>
      </c>
      <c r="AU491" s="229">
        <v>0</v>
      </c>
      <c r="AV491" s="229">
        <v>0</v>
      </c>
      <c r="AW491" s="229">
        <v>0</v>
      </c>
      <c r="AX491" s="229">
        <v>0</v>
      </c>
      <c r="AY491" s="229">
        <v>0</v>
      </c>
      <c r="AZ491" s="229">
        <v>0</v>
      </c>
      <c r="BA491" s="229">
        <v>0</v>
      </c>
      <c r="BB491" s="236" t="s">
        <v>705</v>
      </c>
      <c r="BC491" s="236" t="s">
        <v>1345</v>
      </c>
      <c r="BD491" s="236" t="s">
        <v>776</v>
      </c>
    </row>
    <row r="492" spans="1:56" ht="18" customHeight="1" x14ac:dyDescent="0.15">
      <c r="A492" s="194" t="s">
        <v>1173</v>
      </c>
      <c r="B492" s="195">
        <v>1679691.6045209838</v>
      </c>
      <c r="C492" s="195">
        <v>1840842.4213874955</v>
      </c>
      <c r="D492" s="226">
        <v>3.2673984912218557</v>
      </c>
      <c r="E492" s="226">
        <v>2.3344405499987966</v>
      </c>
      <c r="F492" s="196">
        <v>0.58951571423556215</v>
      </c>
      <c r="G492" s="196">
        <v>0.58136196780193017</v>
      </c>
      <c r="H492" s="195">
        <v>1970418.8246054081</v>
      </c>
      <c r="I492" s="195">
        <v>2142929.7244891715</v>
      </c>
      <c r="J492" s="196">
        <v>0.67732233622317684</v>
      </c>
      <c r="K492" s="196">
        <v>0.73453038721762198</v>
      </c>
      <c r="L492" s="196">
        <v>0.60691775817237115</v>
      </c>
      <c r="M492" s="196">
        <v>0.58439142040383929</v>
      </c>
      <c r="N492" s="196">
        <v>0.46242382478201427</v>
      </c>
      <c r="O492" s="196">
        <v>0.46531666119467474</v>
      </c>
      <c r="P492" s="196">
        <v>0.94976356869812228</v>
      </c>
      <c r="Q492" s="196">
        <v>0.97647362148706418</v>
      </c>
      <c r="R492" s="196">
        <v>0.9551001738519449</v>
      </c>
      <c r="S492" s="196">
        <v>0.97786566887043913</v>
      </c>
      <c r="T492" s="197">
        <v>660256.94148415525</v>
      </c>
      <c r="U492" s="197">
        <v>765069.90401321428</v>
      </c>
      <c r="V492" s="197">
        <v>440878627</v>
      </c>
      <c r="W492" s="197">
        <v>785736057</v>
      </c>
      <c r="X492" s="197"/>
      <c r="Y492" s="197"/>
      <c r="Z492" s="198">
        <v>11.548289614253997</v>
      </c>
      <c r="AA492" s="198">
        <v>13.414170607508479</v>
      </c>
      <c r="AB492" s="197">
        <v>0</v>
      </c>
      <c r="AC492" s="197">
        <v>0</v>
      </c>
      <c r="AD492" s="197">
        <v>412408.87651413196</v>
      </c>
      <c r="AE492" s="197">
        <v>650127.86057751137</v>
      </c>
      <c r="AF492" s="197">
        <v>87824.326318365362</v>
      </c>
      <c r="AG492" s="197">
        <v>95348.668848647998</v>
      </c>
      <c r="AH492" s="197">
        <v>40700.29499571761</v>
      </c>
      <c r="AI492" s="197">
        <v>45675.87666707451</v>
      </c>
      <c r="AJ492" s="197">
        <v>93612.989814021785</v>
      </c>
      <c r="AK492" s="197">
        <v>354818.85684571153</v>
      </c>
      <c r="AL492" s="227">
        <v>4.3118180122255115E-2</v>
      </c>
      <c r="AM492" s="227">
        <v>5.8858742258130432E-2</v>
      </c>
      <c r="AN492" s="227">
        <v>0.21240540124651319</v>
      </c>
      <c r="AO492" s="227">
        <v>0.21076252623133493</v>
      </c>
      <c r="AP492" s="227">
        <v>0.21801652533132915</v>
      </c>
      <c r="AQ492" s="227">
        <v>0.25439054862745669</v>
      </c>
      <c r="AR492" s="227">
        <v>0</v>
      </c>
      <c r="AS492" s="227">
        <v>0</v>
      </c>
      <c r="AT492" s="227">
        <v>0</v>
      </c>
      <c r="AU492" s="227">
        <v>0</v>
      </c>
      <c r="AV492" s="227">
        <v>0</v>
      </c>
      <c r="AW492" s="227">
        <v>0</v>
      </c>
      <c r="AX492" s="227">
        <v>0</v>
      </c>
      <c r="AY492" s="227">
        <v>0</v>
      </c>
      <c r="AZ492" s="227">
        <v>0</v>
      </c>
      <c r="BA492" s="227">
        <v>0</v>
      </c>
      <c r="BB492" s="237" t="s">
        <v>705</v>
      </c>
      <c r="BC492" s="237" t="s">
        <v>1345</v>
      </c>
      <c r="BD492" s="237" t="s">
        <v>778</v>
      </c>
    </row>
    <row r="493" spans="1:56" ht="18" customHeight="1" x14ac:dyDescent="0.15">
      <c r="A493" s="199" t="s">
        <v>1174</v>
      </c>
      <c r="B493" s="200">
        <v>3602252.9515475677</v>
      </c>
      <c r="C493" s="200">
        <v>4803808.9956738902</v>
      </c>
      <c r="D493" s="228">
        <v>5.8703838198799509</v>
      </c>
      <c r="E493" s="228">
        <v>4.4681775616683561</v>
      </c>
      <c r="F493" s="201">
        <v>0.65858769627664004</v>
      </c>
      <c r="G493" s="201">
        <v>0.61772183683233683</v>
      </c>
      <c r="H493" s="200">
        <v>8400587.4438982196</v>
      </c>
      <c r="I493" s="200">
        <v>10102931.120816456</v>
      </c>
      <c r="J493" s="201">
        <v>0.19777599657712994</v>
      </c>
      <c r="K493" s="201">
        <v>0.34705973373345983</v>
      </c>
      <c r="L493" s="201">
        <v>0.77234304983425484</v>
      </c>
      <c r="M493" s="201">
        <v>0.66117990814835126</v>
      </c>
      <c r="N493" s="201">
        <v>0.21246719163126374</v>
      </c>
      <c r="O493" s="201">
        <v>0.25075662767993578</v>
      </c>
      <c r="P493" s="201">
        <v>1.1482723791830771</v>
      </c>
      <c r="Q493" s="201">
        <v>1.1200797209664934</v>
      </c>
      <c r="R493" s="201">
        <v>1.1648485377505553</v>
      </c>
      <c r="S493" s="201">
        <v>1.1276666655227607</v>
      </c>
      <c r="T493" s="202">
        <v>820077.92067487317</v>
      </c>
      <c r="U493" s="202">
        <v>1627627.0051520038</v>
      </c>
      <c r="V493" s="202">
        <v>507193735</v>
      </c>
      <c r="W493" s="202">
        <v>975816690</v>
      </c>
      <c r="X493" s="202"/>
      <c r="Y493" s="202"/>
      <c r="Z493" s="203">
        <v>10.073087317213663</v>
      </c>
      <c r="AA493" s="203">
        <v>11.200570253870474</v>
      </c>
      <c r="AB493" s="202">
        <v>0</v>
      </c>
      <c r="AC493" s="202">
        <v>0</v>
      </c>
      <c r="AD493" s="202">
        <v>616946.06607149891</v>
      </c>
      <c r="AE493" s="202">
        <v>891999.34282455663</v>
      </c>
      <c r="AF493" s="202">
        <v>128959.92826522989</v>
      </c>
      <c r="AG493" s="202">
        <v>219897.80107759472</v>
      </c>
      <c r="AH493" s="202">
        <v>162743.74397294215</v>
      </c>
      <c r="AI493" s="202">
        <v>209110.12156369217</v>
      </c>
      <c r="AJ493" s="202">
        <v>72661.969009320805</v>
      </c>
      <c r="AK493" s="202">
        <v>361357.65190545487</v>
      </c>
      <c r="AL493" s="229">
        <v>3.622390227287741E-2</v>
      </c>
      <c r="AM493" s="229">
        <v>0.1698088311259163</v>
      </c>
      <c r="AN493" s="229">
        <v>0.32563962255187451</v>
      </c>
      <c r="AO493" s="229">
        <v>0.31142419329004817</v>
      </c>
      <c r="AP493" s="229">
        <v>0.20221876707307232</v>
      </c>
      <c r="AQ493" s="229">
        <v>0.24074362932239257</v>
      </c>
      <c r="AR493" s="229">
        <v>0</v>
      </c>
      <c r="AS493" s="229">
        <v>0</v>
      </c>
      <c r="AT493" s="229">
        <v>0</v>
      </c>
      <c r="AU493" s="229">
        <v>0</v>
      </c>
      <c r="AV493" s="229">
        <v>0</v>
      </c>
      <c r="AW493" s="229">
        <v>0</v>
      </c>
      <c r="AX493" s="229">
        <v>0</v>
      </c>
      <c r="AY493" s="229">
        <v>0</v>
      </c>
      <c r="AZ493" s="229">
        <v>0</v>
      </c>
      <c r="BA493" s="229">
        <v>0</v>
      </c>
      <c r="BB493" s="236" t="s">
        <v>705</v>
      </c>
      <c r="BC493" s="236" t="s">
        <v>1345</v>
      </c>
      <c r="BD493" s="236" t="s">
        <v>776</v>
      </c>
    </row>
    <row r="494" spans="1:56" ht="18" customHeight="1" x14ac:dyDescent="0.15">
      <c r="A494" s="194" t="s">
        <v>1175</v>
      </c>
      <c r="B494" s="195">
        <v>1154893.0110201715</v>
      </c>
      <c r="C494" s="195">
        <v>1506025.3618611845</v>
      </c>
      <c r="D494" s="226">
        <v>3.2377095832445417</v>
      </c>
      <c r="E494" s="226">
        <v>2.4650014915039238</v>
      </c>
      <c r="F494" s="196">
        <v>0.58224926956237744</v>
      </c>
      <c r="G494" s="196">
        <v>0.51801033953510911</v>
      </c>
      <c r="H494" s="195">
        <v>1465703.5463040536</v>
      </c>
      <c r="I494" s="195">
        <v>1952822.1377843656</v>
      </c>
      <c r="J494" s="196">
        <v>0.35060263636608385</v>
      </c>
      <c r="K494" s="196">
        <v>0.50554748110751357</v>
      </c>
      <c r="L494" s="196">
        <v>0.60965059398415999</v>
      </c>
      <c r="M494" s="196">
        <v>0.48320176516238922</v>
      </c>
      <c r="N494" s="196">
        <v>0.41841631022630621</v>
      </c>
      <c r="O494" s="196">
        <v>0.56805641209186453</v>
      </c>
      <c r="P494" s="196">
        <v>0.974588231129081</v>
      </c>
      <c r="Q494" s="196">
        <v>0.96809152781449914</v>
      </c>
      <c r="R494" s="196">
        <v>0.97845458934883489</v>
      </c>
      <c r="S494" s="196">
        <v>0.97036373333579884</v>
      </c>
      <c r="T494" s="197">
        <v>450811.80086356902</v>
      </c>
      <c r="U494" s="197">
        <v>778311.24863053428</v>
      </c>
      <c r="V494" s="197">
        <v>319311361</v>
      </c>
      <c r="W494" s="197">
        <v>578096297</v>
      </c>
      <c r="X494" s="197"/>
      <c r="Y494" s="197"/>
      <c r="Z494" s="198">
        <v>14.066928980143322</v>
      </c>
      <c r="AA494" s="198">
        <v>16.306803497997628</v>
      </c>
      <c r="AB494" s="197">
        <v>0</v>
      </c>
      <c r="AC494" s="197">
        <v>0</v>
      </c>
      <c r="AD494" s="197">
        <v>318434.95714377781</v>
      </c>
      <c r="AE494" s="197">
        <v>538233.18734291429</v>
      </c>
      <c r="AF494" s="197">
        <v>57384.382934845657</v>
      </c>
      <c r="AG494" s="197">
        <v>63369.673261584066</v>
      </c>
      <c r="AH494" s="197">
        <v>32233.70793323452</v>
      </c>
      <c r="AI494" s="197">
        <v>42514.820648321198</v>
      </c>
      <c r="AJ494" s="197">
        <v>91002.816588258051</v>
      </c>
      <c r="AK494" s="197">
        <v>340207.26248630538</v>
      </c>
      <c r="AL494" s="227">
        <v>4.977841819243109E-2</v>
      </c>
      <c r="AM494" s="227">
        <v>4.2154395369441863E-2</v>
      </c>
      <c r="AN494" s="227">
        <v>0.4637538636923404</v>
      </c>
      <c r="AO494" s="227">
        <v>0.41592445834225344</v>
      </c>
      <c r="AP494" s="227">
        <v>0.2086472848940365</v>
      </c>
      <c r="AQ494" s="227">
        <v>0.24696513211440083</v>
      </c>
      <c r="AR494" s="227">
        <v>0</v>
      </c>
      <c r="AS494" s="227">
        <v>0</v>
      </c>
      <c r="AT494" s="227">
        <v>0</v>
      </c>
      <c r="AU494" s="227">
        <v>0</v>
      </c>
      <c r="AV494" s="227">
        <v>0</v>
      </c>
      <c r="AW494" s="227">
        <v>0</v>
      </c>
      <c r="AX494" s="227">
        <v>0</v>
      </c>
      <c r="AY494" s="227">
        <v>0</v>
      </c>
      <c r="AZ494" s="227">
        <v>0</v>
      </c>
      <c r="BA494" s="227">
        <v>0</v>
      </c>
      <c r="BB494" s="237" t="s">
        <v>705</v>
      </c>
      <c r="BC494" s="237" t="s">
        <v>1345</v>
      </c>
      <c r="BD494" s="237" t="s">
        <v>802</v>
      </c>
    </row>
    <row r="495" spans="1:56" ht="18" customHeight="1" x14ac:dyDescent="0.15">
      <c r="A495" s="199" t="s">
        <v>1176</v>
      </c>
      <c r="B495" s="200">
        <v>1088256.927611758</v>
      </c>
      <c r="C495" s="200">
        <v>1644828.1733572185</v>
      </c>
      <c r="D495" s="228">
        <v>2.7313659523314606</v>
      </c>
      <c r="E495" s="228">
        <v>2.4127942544103895</v>
      </c>
      <c r="F495" s="201">
        <v>0.65172800406123954</v>
      </c>
      <c r="G495" s="201">
        <v>0.55135587988970058</v>
      </c>
      <c r="H495" s="200">
        <v>1495807.9508997637</v>
      </c>
      <c r="I495" s="200">
        <v>2335500.1806856119</v>
      </c>
      <c r="J495" s="201">
        <v>0.43752847121481014</v>
      </c>
      <c r="K495" s="201">
        <v>0.41280387171720861</v>
      </c>
      <c r="L495" s="201">
        <v>0.50736518460986302</v>
      </c>
      <c r="M495" s="201">
        <v>0.41281977272936121</v>
      </c>
      <c r="N495" s="201">
        <v>0.49495152908544587</v>
      </c>
      <c r="O495" s="201">
        <v>0.61626585091700936</v>
      </c>
      <c r="P495" s="201">
        <v>0.99897741425239017</v>
      </c>
      <c r="Q495" s="201">
        <v>0.98843229966116275</v>
      </c>
      <c r="R495" s="201">
        <v>1.0113625544507003</v>
      </c>
      <c r="S495" s="201">
        <v>0.99560346124132237</v>
      </c>
      <c r="T495" s="202">
        <v>536113.25063105614</v>
      </c>
      <c r="U495" s="202">
        <v>965810.58065304125</v>
      </c>
      <c r="V495" s="202">
        <v>241994559</v>
      </c>
      <c r="W495" s="202">
        <v>499607127</v>
      </c>
      <c r="X495" s="202"/>
      <c r="Y495" s="202"/>
      <c r="Z495" s="203">
        <v>14.518729898822865</v>
      </c>
      <c r="AA495" s="203">
        <v>16.29073218764978</v>
      </c>
      <c r="AB495" s="202">
        <v>0</v>
      </c>
      <c r="AC495" s="202">
        <v>0</v>
      </c>
      <c r="AD495" s="202">
        <v>349688.43506229139</v>
      </c>
      <c r="AE495" s="202">
        <v>597563.34239882743</v>
      </c>
      <c r="AF495" s="202">
        <v>79438.760117254307</v>
      </c>
      <c r="AG495" s="202">
        <v>86763.918247699708</v>
      </c>
      <c r="AH495" s="202">
        <v>33324.27782753847</v>
      </c>
      <c r="AI495" s="202">
        <v>52594.922970442152</v>
      </c>
      <c r="AJ495" s="202">
        <v>105350.95765817116</v>
      </c>
      <c r="AK495" s="202">
        <v>379162.9857503461</v>
      </c>
      <c r="AL495" s="229">
        <v>3.9330754305520285E-2</v>
      </c>
      <c r="AM495" s="229">
        <v>4.2348089811709753E-2</v>
      </c>
      <c r="AN495" s="229">
        <v>0.12345640098765497</v>
      </c>
      <c r="AO495" s="229">
        <v>0.22486035856749573</v>
      </c>
      <c r="AP495" s="229">
        <v>0.19162107770338585</v>
      </c>
      <c r="AQ495" s="229">
        <v>0.24111745728802636</v>
      </c>
      <c r="AR495" s="229">
        <v>0</v>
      </c>
      <c r="AS495" s="229">
        <v>0</v>
      </c>
      <c r="AT495" s="229">
        <v>0</v>
      </c>
      <c r="AU495" s="229">
        <v>0</v>
      </c>
      <c r="AV495" s="229">
        <v>0</v>
      </c>
      <c r="AW495" s="229">
        <v>0</v>
      </c>
      <c r="AX495" s="229">
        <v>0</v>
      </c>
      <c r="AY495" s="229">
        <v>0</v>
      </c>
      <c r="AZ495" s="229">
        <v>0</v>
      </c>
      <c r="BA495" s="229">
        <v>0</v>
      </c>
      <c r="BB495" s="236" t="s">
        <v>705</v>
      </c>
      <c r="BC495" s="236" t="s">
        <v>1345</v>
      </c>
      <c r="BD495" s="236" t="s">
        <v>800</v>
      </c>
    </row>
    <row r="496" spans="1:56" ht="18" customHeight="1" x14ac:dyDescent="0.15">
      <c r="A496" s="194" t="s">
        <v>1177</v>
      </c>
      <c r="B496" s="195">
        <v>5377701.4356978089</v>
      </c>
      <c r="C496" s="195">
        <v>6583970.8070934257</v>
      </c>
      <c r="D496" s="226">
        <v>6.2682692212933997</v>
      </c>
      <c r="E496" s="226">
        <v>5.2806774021527394</v>
      </c>
      <c r="F496" s="196">
        <v>0.52872691472750366</v>
      </c>
      <c r="G496" s="196">
        <v>0.50725123103705327</v>
      </c>
      <c r="H496" s="195">
        <v>7874356.4293540949</v>
      </c>
      <c r="I496" s="195">
        <v>9797244.8613033444</v>
      </c>
      <c r="J496" s="196">
        <v>0.88050703624386439</v>
      </c>
      <c r="K496" s="196">
        <v>0.74977348858828496</v>
      </c>
      <c r="L496" s="196">
        <v>0.87133100515774953</v>
      </c>
      <c r="M496" s="196">
        <v>0.86969790799888791</v>
      </c>
      <c r="N496" s="196">
        <v>0.12476481886038994</v>
      </c>
      <c r="O496" s="196">
        <v>0.12913793481106348</v>
      </c>
      <c r="P496" s="196">
        <v>0.97234865605552534</v>
      </c>
      <c r="Q496" s="196">
        <v>0.99361210284576529</v>
      </c>
      <c r="R496" s="196">
        <v>1.0693511806932925</v>
      </c>
      <c r="S496" s="196">
        <v>1.0606432569041315</v>
      </c>
      <c r="T496" s="197">
        <v>691943.43829296425</v>
      </c>
      <c r="U496" s="197">
        <v>857905.16983852361</v>
      </c>
      <c r="V496" s="197">
        <v>149728335</v>
      </c>
      <c r="W496" s="197">
        <v>233114527</v>
      </c>
      <c r="X496" s="197"/>
      <c r="Y496" s="197"/>
      <c r="Z496" s="198">
        <v>3.9899757509298404</v>
      </c>
      <c r="AA496" s="198">
        <v>4.4418816990578174</v>
      </c>
      <c r="AB496" s="197">
        <v>0</v>
      </c>
      <c r="AC496" s="197">
        <v>0</v>
      </c>
      <c r="AD496" s="197">
        <v>754001.11562860443</v>
      </c>
      <c r="AE496" s="197">
        <v>1114995.6782006919</v>
      </c>
      <c r="AF496" s="197">
        <v>132920.37139561708</v>
      </c>
      <c r="AG496" s="197">
        <v>148906.10553633221</v>
      </c>
      <c r="AH496" s="197">
        <v>186618.541810842</v>
      </c>
      <c r="AI496" s="197">
        <v>226551.34429065746</v>
      </c>
      <c r="AJ496" s="197">
        <v>118642.92762399079</v>
      </c>
      <c r="AK496" s="197">
        <v>486232.78575547872</v>
      </c>
      <c r="AL496" s="227">
        <v>3.8194943279341517E-2</v>
      </c>
      <c r="AM496" s="227">
        <v>6.1124700310678945E-2</v>
      </c>
      <c r="AN496" s="227">
        <v>0.33709796597584796</v>
      </c>
      <c r="AO496" s="227">
        <v>0.3415890696563218</v>
      </c>
      <c r="AP496" s="227">
        <v>0.18988482391716477</v>
      </c>
      <c r="AQ496" s="227">
        <v>0.24579769119952402</v>
      </c>
      <c r="AR496" s="227">
        <v>0</v>
      </c>
      <c r="AS496" s="227">
        <v>0</v>
      </c>
      <c r="AT496" s="227">
        <v>0</v>
      </c>
      <c r="AU496" s="227">
        <v>0</v>
      </c>
      <c r="AV496" s="227">
        <v>0</v>
      </c>
      <c r="AW496" s="227">
        <v>0</v>
      </c>
      <c r="AX496" s="227">
        <v>0</v>
      </c>
      <c r="AY496" s="227">
        <v>0</v>
      </c>
      <c r="AZ496" s="227">
        <v>0</v>
      </c>
      <c r="BA496" s="227">
        <v>0</v>
      </c>
      <c r="BB496" s="237" t="s">
        <v>704</v>
      </c>
      <c r="BC496" s="237" t="s">
        <v>1345</v>
      </c>
      <c r="BD496" s="237" t="s">
        <v>792</v>
      </c>
    </row>
    <row r="497" spans="1:56" ht="18" customHeight="1" x14ac:dyDescent="0.15">
      <c r="A497" s="199" t="s">
        <v>1178</v>
      </c>
      <c r="B497" s="200">
        <v>1004046.6150179204</v>
      </c>
      <c r="C497" s="200">
        <v>1307141.1563172017</v>
      </c>
      <c r="D497" s="228">
        <v>2.7035644653288853</v>
      </c>
      <c r="E497" s="228">
        <v>2.0636260998048455</v>
      </c>
      <c r="F497" s="201">
        <v>0.63837730673847815</v>
      </c>
      <c r="G497" s="201">
        <v>0.58808367999177269</v>
      </c>
      <c r="H497" s="200">
        <v>1034079.5379071271</v>
      </c>
      <c r="I497" s="200">
        <v>1483289.6396129967</v>
      </c>
      <c r="J497" s="201">
        <v>0.72144132725839083</v>
      </c>
      <c r="K497" s="201">
        <v>0.73808989695311522</v>
      </c>
      <c r="L497" s="201">
        <v>0.53524765486099346</v>
      </c>
      <c r="M497" s="201">
        <v>0.47302044387352032</v>
      </c>
      <c r="N497" s="201">
        <v>0.41482623407085273</v>
      </c>
      <c r="O497" s="201">
        <v>0.44755909288608681</v>
      </c>
      <c r="P497" s="201">
        <v>1.0469688365723673</v>
      </c>
      <c r="Q497" s="201">
        <v>1.0224534496133069</v>
      </c>
      <c r="R497" s="201">
        <v>1.047008750199488</v>
      </c>
      <c r="S497" s="201">
        <v>1.0231955411817037</v>
      </c>
      <c r="T497" s="202">
        <v>466633.0189584599</v>
      </c>
      <c r="U497" s="202">
        <v>688836.66635069239</v>
      </c>
      <c r="V497" s="202">
        <v>343122444</v>
      </c>
      <c r="W497" s="202">
        <v>3526800516</v>
      </c>
      <c r="X497" s="202"/>
      <c r="Y497" s="202"/>
      <c r="Z497" s="203">
        <v>46.396201755403411</v>
      </c>
      <c r="AA497" s="203">
        <v>25.353209937287254</v>
      </c>
      <c r="AB497" s="202">
        <v>0</v>
      </c>
      <c r="AC497" s="202">
        <v>0</v>
      </c>
      <c r="AD497" s="202">
        <v>332188.57077498583</v>
      </c>
      <c r="AE497" s="202">
        <v>528927.43826553598</v>
      </c>
      <c r="AF497" s="202">
        <v>81213.216322293825</v>
      </c>
      <c r="AG497" s="202">
        <v>108936.22406235924</v>
      </c>
      <c r="AH497" s="202">
        <v>21615.777872657123</v>
      </c>
      <c r="AI497" s="202">
        <v>33755.167645273119</v>
      </c>
      <c r="AJ497" s="202">
        <v>37991.951029201511</v>
      </c>
      <c r="AK497" s="202">
        <v>244538.09288861905</v>
      </c>
      <c r="AL497" s="229">
        <v>3.0274887397123015E-2</v>
      </c>
      <c r="AM497" s="229">
        <v>0.10893035831718421</v>
      </c>
      <c r="AN497" s="229">
        <v>8.9699425534951943E-2</v>
      </c>
      <c r="AO497" s="229">
        <v>6.9132682269436529E-2</v>
      </c>
      <c r="AP497" s="229">
        <v>0.3140802443193334</v>
      </c>
      <c r="AQ497" s="229">
        <v>0.32564701161270371</v>
      </c>
      <c r="AR497" s="229">
        <v>0</v>
      </c>
      <c r="AS497" s="229">
        <v>0</v>
      </c>
      <c r="AT497" s="229">
        <v>0</v>
      </c>
      <c r="AU497" s="229">
        <v>0</v>
      </c>
      <c r="AV497" s="229">
        <v>0</v>
      </c>
      <c r="AW497" s="229">
        <v>0</v>
      </c>
      <c r="AX497" s="229">
        <v>0</v>
      </c>
      <c r="AY497" s="229">
        <v>0</v>
      </c>
      <c r="AZ497" s="229">
        <v>0</v>
      </c>
      <c r="BA497" s="229">
        <v>0</v>
      </c>
      <c r="BB497" s="236" t="s">
        <v>708</v>
      </c>
      <c r="BC497" s="236" t="s">
        <v>1346</v>
      </c>
      <c r="BD497" s="236" t="s">
        <v>788</v>
      </c>
    </row>
    <row r="498" spans="1:56" ht="18" customHeight="1" x14ac:dyDescent="0.15">
      <c r="A498" s="194" t="s">
        <v>1179</v>
      </c>
      <c r="B498" s="195">
        <v>1251548.1483885925</v>
      </c>
      <c r="C498" s="195">
        <v>1607360.7849395885</v>
      </c>
      <c r="D498" s="226">
        <v>3.066412734633964</v>
      </c>
      <c r="E498" s="226">
        <v>1.6621736299625476</v>
      </c>
      <c r="F498" s="196">
        <v>0.59831545619579096</v>
      </c>
      <c r="G498" s="196">
        <v>0.55417384920494028</v>
      </c>
      <c r="H498" s="195">
        <v>1936017.3463946208</v>
      </c>
      <c r="I498" s="195">
        <v>2382877.0186516219</v>
      </c>
      <c r="J498" s="196">
        <v>0.99555201418583483</v>
      </c>
      <c r="K498" s="196">
        <v>1.1004698422285486</v>
      </c>
      <c r="L498" s="196">
        <v>0.5923015868615007</v>
      </c>
      <c r="M498" s="196">
        <v>0.53241130920264368</v>
      </c>
      <c r="N498" s="196">
        <v>0.39026579874751371</v>
      </c>
      <c r="O498" s="196">
        <v>0.45208630284863538</v>
      </c>
      <c r="P498" s="196">
        <v>0.996242620098437</v>
      </c>
      <c r="Q498" s="196">
        <v>0.98912747385267785</v>
      </c>
      <c r="R498" s="196">
        <v>0.99703553698955538</v>
      </c>
      <c r="S498" s="196">
        <v>0.98979460158584465</v>
      </c>
      <c r="T498" s="197">
        <v>510254.19406445639</v>
      </c>
      <c r="U498" s="197">
        <v>751583.72506891319</v>
      </c>
      <c r="V498" s="197">
        <v>108024486</v>
      </c>
      <c r="W498" s="197">
        <v>355011263</v>
      </c>
      <c r="X498" s="197"/>
      <c r="Y498" s="197"/>
      <c r="Z498" s="198">
        <v>14.272165861088352</v>
      </c>
      <c r="AA498" s="198">
        <v>13.577153955330203</v>
      </c>
      <c r="AB498" s="197">
        <v>0</v>
      </c>
      <c r="AC498" s="197">
        <v>0</v>
      </c>
      <c r="AD498" s="197">
        <v>337381.52827369457</v>
      </c>
      <c r="AE498" s="197">
        <v>554675.71463534026</v>
      </c>
      <c r="AF498" s="197">
        <v>87329.324677332101</v>
      </c>
      <c r="AG498" s="197">
        <v>99235.021768812629</v>
      </c>
      <c r="AH498" s="197">
        <v>39301.573125177114</v>
      </c>
      <c r="AI498" s="197">
        <v>49812.76925058609</v>
      </c>
      <c r="AJ498" s="197">
        <v>51316.37761805395</v>
      </c>
      <c r="AK498" s="197">
        <v>308030.14321044908</v>
      </c>
      <c r="AL498" s="227">
        <v>3.0403985106728294E-2</v>
      </c>
      <c r="AM498" s="227">
        <v>0.37914329480548803</v>
      </c>
      <c r="AN498" s="227">
        <v>0.16430817595672859</v>
      </c>
      <c r="AO498" s="227">
        <v>0.1424639076440016</v>
      </c>
      <c r="AP498" s="227">
        <v>0.28274090370352123</v>
      </c>
      <c r="AQ498" s="227">
        <v>0.3072431911834505</v>
      </c>
      <c r="AR498" s="227">
        <v>0</v>
      </c>
      <c r="AS498" s="227">
        <v>0</v>
      </c>
      <c r="AT498" s="227">
        <v>0</v>
      </c>
      <c r="AU498" s="227">
        <v>0</v>
      </c>
      <c r="AV498" s="227">
        <v>0</v>
      </c>
      <c r="AW498" s="227">
        <v>0</v>
      </c>
      <c r="AX498" s="227">
        <v>0</v>
      </c>
      <c r="AY498" s="227">
        <v>0</v>
      </c>
      <c r="AZ498" s="227">
        <v>0</v>
      </c>
      <c r="BA498" s="227">
        <v>0</v>
      </c>
      <c r="BB498" s="237" t="s">
        <v>705</v>
      </c>
      <c r="BC498" s="237" t="s">
        <v>1346</v>
      </c>
      <c r="BD498" s="237" t="s">
        <v>776</v>
      </c>
    </row>
    <row r="499" spans="1:56" ht="18" customHeight="1" x14ac:dyDescent="0.15">
      <c r="A499" s="199" t="s">
        <v>1180</v>
      </c>
      <c r="B499" s="200">
        <v>1520596.7611802127</v>
      </c>
      <c r="C499" s="200">
        <v>1697974.5072398407</v>
      </c>
      <c r="D499" s="228">
        <v>3.2566206439948702</v>
      </c>
      <c r="E499" s="228">
        <v>2.3373318626611757</v>
      </c>
      <c r="F499" s="201">
        <v>0.64450953801295829</v>
      </c>
      <c r="G499" s="201">
        <v>0.61769112466561971</v>
      </c>
      <c r="H499" s="200">
        <v>2185442.5476642614</v>
      </c>
      <c r="I499" s="200">
        <v>2429040.0832462967</v>
      </c>
      <c r="J499" s="201">
        <v>0.64119708464500025</v>
      </c>
      <c r="K499" s="201">
        <v>0.77636634304549246</v>
      </c>
      <c r="L499" s="201">
        <v>0.59057875669640258</v>
      </c>
      <c r="M499" s="201">
        <v>0.57285751515382977</v>
      </c>
      <c r="N499" s="201">
        <v>0.45613569677653515</v>
      </c>
      <c r="O499" s="201">
        <v>0.44471887516031727</v>
      </c>
      <c r="P499" s="201">
        <v>0.95369820385164428</v>
      </c>
      <c r="Q499" s="201">
        <v>0.96960919569998949</v>
      </c>
      <c r="R499" s="201">
        <v>0.95795885779174683</v>
      </c>
      <c r="S499" s="201">
        <v>0.97231651198164304</v>
      </c>
      <c r="T499" s="202">
        <v>622564.61652582616</v>
      </c>
      <c r="U499" s="202">
        <v>725277.05022787687</v>
      </c>
      <c r="V499" s="202">
        <v>912827616</v>
      </c>
      <c r="W499" s="202">
        <v>867570874</v>
      </c>
      <c r="X499" s="202"/>
      <c r="Y499" s="202"/>
      <c r="Z499" s="203">
        <v>10.070452219457982</v>
      </c>
      <c r="AA499" s="203">
        <v>10.03868675035255</v>
      </c>
      <c r="AB499" s="202">
        <v>0</v>
      </c>
      <c r="AC499" s="202">
        <v>0</v>
      </c>
      <c r="AD499" s="202">
        <v>391129.94699487282</v>
      </c>
      <c r="AE499" s="202">
        <v>629187.05827478168</v>
      </c>
      <c r="AF499" s="202">
        <v>70313.892826623633</v>
      </c>
      <c r="AG499" s="202">
        <v>75534.228541587552</v>
      </c>
      <c r="AH499" s="202">
        <v>43675.473509304982</v>
      </c>
      <c r="AI499" s="202">
        <v>48868.752682301558</v>
      </c>
      <c r="AJ499" s="202">
        <v>97645.267090770998</v>
      </c>
      <c r="AK499" s="202">
        <v>359552.47922996583</v>
      </c>
      <c r="AL499" s="229">
        <v>4.9620973394511964E-2</v>
      </c>
      <c r="AM499" s="229">
        <v>5.0496786867562926E-2</v>
      </c>
      <c r="AN499" s="229">
        <v>0.28502881464795476</v>
      </c>
      <c r="AO499" s="229">
        <v>0.21038751982762724</v>
      </c>
      <c r="AP499" s="229">
        <v>0.24065648389852182</v>
      </c>
      <c r="AQ499" s="229">
        <v>0.28384161816816139</v>
      </c>
      <c r="AR499" s="229">
        <v>0</v>
      </c>
      <c r="AS499" s="229">
        <v>0</v>
      </c>
      <c r="AT499" s="229">
        <v>0</v>
      </c>
      <c r="AU499" s="229">
        <v>0</v>
      </c>
      <c r="AV499" s="229">
        <v>0</v>
      </c>
      <c r="AW499" s="229">
        <v>0</v>
      </c>
      <c r="AX499" s="229">
        <v>0</v>
      </c>
      <c r="AY499" s="229">
        <v>0</v>
      </c>
      <c r="AZ499" s="229">
        <v>0</v>
      </c>
      <c r="BA499" s="229">
        <v>0</v>
      </c>
      <c r="BB499" s="236" t="s">
        <v>705</v>
      </c>
      <c r="BC499" s="236" t="s">
        <v>1346</v>
      </c>
      <c r="BD499" s="236" t="s">
        <v>776</v>
      </c>
    </row>
    <row r="500" spans="1:56" ht="18" customHeight="1" x14ac:dyDescent="0.15">
      <c r="A500" s="194" t="s">
        <v>1181</v>
      </c>
      <c r="B500" s="195">
        <v>3496269.6942386981</v>
      </c>
      <c r="C500" s="195">
        <v>3749716.6744992156</v>
      </c>
      <c r="D500" s="226">
        <v>3.969855609373699</v>
      </c>
      <c r="E500" s="226">
        <v>3.5542164675579113</v>
      </c>
      <c r="F500" s="196">
        <v>0.62240047573182855</v>
      </c>
      <c r="G500" s="196">
        <v>0.6134225828653509</v>
      </c>
      <c r="H500" s="195">
        <v>5983820.7738533951</v>
      </c>
      <c r="I500" s="195">
        <v>6307537.8462801473</v>
      </c>
      <c r="J500" s="196">
        <v>0.60747049476022918</v>
      </c>
      <c r="K500" s="196">
        <v>0.63095628696875716</v>
      </c>
      <c r="L500" s="196">
        <v>0.57481488834013872</v>
      </c>
      <c r="M500" s="196">
        <v>0.53208827837904793</v>
      </c>
      <c r="N500" s="196">
        <v>0.50143249216085861</v>
      </c>
      <c r="O500" s="196">
        <v>0.554702098670946</v>
      </c>
      <c r="P500" s="196">
        <v>0.88433486479494272</v>
      </c>
      <c r="Q500" s="196">
        <v>0.89737627002206077</v>
      </c>
      <c r="R500" s="196">
        <v>0.95049087365084095</v>
      </c>
      <c r="S500" s="196">
        <v>0.95424577525008358</v>
      </c>
      <c r="T500" s="197">
        <v>1486561.8203378699</v>
      </c>
      <c r="U500" s="197">
        <v>1754536.3847557192</v>
      </c>
      <c r="V500" s="197">
        <v>1839240088</v>
      </c>
      <c r="W500" s="197">
        <v>2073700923</v>
      </c>
      <c r="X500" s="197"/>
      <c r="Y500" s="197"/>
      <c r="Z500" s="198">
        <v>8.4314928057649556</v>
      </c>
      <c r="AA500" s="198">
        <v>9.5300453861117091</v>
      </c>
      <c r="AB500" s="197">
        <v>0</v>
      </c>
      <c r="AC500" s="197">
        <v>0</v>
      </c>
      <c r="AD500" s="197">
        <v>646369.43273616233</v>
      </c>
      <c r="AE500" s="197">
        <v>760602.2029773416</v>
      </c>
      <c r="AF500" s="197">
        <v>141843.62567957092</v>
      </c>
      <c r="AG500" s="197">
        <v>167373.54278104135</v>
      </c>
      <c r="AH500" s="197">
        <v>128762</v>
      </c>
      <c r="AI500" s="197">
        <v>141112.85682489874</v>
      </c>
      <c r="AJ500" s="197">
        <v>137560.28795563179</v>
      </c>
      <c r="AK500" s="197">
        <v>267139.66457474371</v>
      </c>
      <c r="AL500" s="227">
        <v>7.118910765882755E-2</v>
      </c>
      <c r="AM500" s="227">
        <v>0.11803005399263675</v>
      </c>
      <c r="AN500" s="227">
        <v>0.31594166285635217</v>
      </c>
      <c r="AO500" s="227">
        <v>0.33023840899113316</v>
      </c>
      <c r="AP500" s="227">
        <v>0.20365407487709442</v>
      </c>
      <c r="AQ500" s="227">
        <v>0.24061468389003626</v>
      </c>
      <c r="AR500" s="227">
        <v>0</v>
      </c>
      <c r="AS500" s="227">
        <v>0</v>
      </c>
      <c r="AT500" s="227">
        <v>0</v>
      </c>
      <c r="AU500" s="227">
        <v>0</v>
      </c>
      <c r="AV500" s="227">
        <v>0</v>
      </c>
      <c r="AW500" s="227">
        <v>0</v>
      </c>
      <c r="AX500" s="227">
        <v>0</v>
      </c>
      <c r="AY500" s="227">
        <v>0</v>
      </c>
      <c r="AZ500" s="227">
        <v>0</v>
      </c>
      <c r="BA500" s="227">
        <v>0</v>
      </c>
      <c r="BB500" s="237" t="s">
        <v>705</v>
      </c>
      <c r="BC500" s="237" t="s">
        <v>1346</v>
      </c>
      <c r="BD500" s="237" t="s">
        <v>776</v>
      </c>
    </row>
    <row r="501" spans="1:56" ht="18" customHeight="1" x14ac:dyDescent="0.15">
      <c r="A501" s="199" t="s">
        <v>1182</v>
      </c>
      <c r="B501" s="200">
        <v>3168594.4776910618</v>
      </c>
      <c r="C501" s="200">
        <v>3849223.9836548376</v>
      </c>
      <c r="D501" s="228">
        <v>3.0867838033863948</v>
      </c>
      <c r="E501" s="228">
        <v>2.2798199972815225</v>
      </c>
      <c r="F501" s="201">
        <v>0.63044691264272346</v>
      </c>
      <c r="G501" s="201">
        <v>0.59427352326550476</v>
      </c>
      <c r="H501" s="200">
        <v>5090482.9970549252</v>
      </c>
      <c r="I501" s="200">
        <v>5878780.1329701077</v>
      </c>
      <c r="J501" s="201">
        <v>1.8182766466759128</v>
      </c>
      <c r="K501" s="201">
        <v>1.5859717502990238</v>
      </c>
      <c r="L501" s="201">
        <v>0.63922856527084282</v>
      </c>
      <c r="M501" s="201">
        <v>0.56250812036294107</v>
      </c>
      <c r="N501" s="201">
        <v>0.4151541383097555</v>
      </c>
      <c r="O501" s="201">
        <v>0.45217259019713957</v>
      </c>
      <c r="P501" s="201">
        <v>0.97467109705352217</v>
      </c>
      <c r="Q501" s="201">
        <v>0.97401533326168133</v>
      </c>
      <c r="R501" s="201">
        <v>0.98877698007899151</v>
      </c>
      <c r="S501" s="201">
        <v>0.98434890374918926</v>
      </c>
      <c r="T501" s="202">
        <v>1143138.3757914887</v>
      </c>
      <c r="U501" s="202">
        <v>1684004.2357532028</v>
      </c>
      <c r="V501" s="202">
        <v>-839777669</v>
      </c>
      <c r="W501" s="202">
        <v>453737247</v>
      </c>
      <c r="X501" s="202"/>
      <c r="Y501" s="202"/>
      <c r="Z501" s="203">
        <v>35.619131314049369</v>
      </c>
      <c r="AA501" s="203">
        <v>6.2886496414400925</v>
      </c>
      <c r="AB501" s="202">
        <v>0</v>
      </c>
      <c r="AC501" s="202">
        <v>0</v>
      </c>
      <c r="AD501" s="202">
        <v>719770.26078633487</v>
      </c>
      <c r="AE501" s="202">
        <v>1078946.2023266088</v>
      </c>
      <c r="AF501" s="202">
        <v>166957.46105139155</v>
      </c>
      <c r="AG501" s="202">
        <v>268381.38654101017</v>
      </c>
      <c r="AH501" s="202">
        <v>122463.7963481078</v>
      </c>
      <c r="AI501" s="202">
        <v>146820.51671329702</v>
      </c>
      <c r="AJ501" s="202">
        <v>180322.79089972025</v>
      </c>
      <c r="AK501" s="202">
        <v>534428.78898542188</v>
      </c>
      <c r="AL501" s="229">
        <v>5.9158847869519714E-2</v>
      </c>
      <c r="AM501" s="229">
        <v>0.12195534397001503</v>
      </c>
      <c r="AN501" s="229">
        <v>0.31855166664664358</v>
      </c>
      <c r="AO501" s="229">
        <v>0.32054020136896638</v>
      </c>
      <c r="AP501" s="229">
        <v>0.21093209551634051</v>
      </c>
      <c r="AQ501" s="229">
        <v>0.26621936907322646</v>
      </c>
      <c r="AR501" s="229">
        <v>0</v>
      </c>
      <c r="AS501" s="229">
        <v>0</v>
      </c>
      <c r="AT501" s="229">
        <v>0</v>
      </c>
      <c r="AU501" s="229">
        <v>0</v>
      </c>
      <c r="AV501" s="229">
        <v>0</v>
      </c>
      <c r="AW501" s="229">
        <v>0</v>
      </c>
      <c r="AX501" s="229">
        <v>0</v>
      </c>
      <c r="AY501" s="229">
        <v>0</v>
      </c>
      <c r="AZ501" s="229">
        <v>0</v>
      </c>
      <c r="BA501" s="229">
        <v>0</v>
      </c>
      <c r="BB501" s="236" t="s">
        <v>704</v>
      </c>
      <c r="BC501" s="236" t="s">
        <v>1346</v>
      </c>
      <c r="BD501" s="236" t="s">
        <v>797</v>
      </c>
    </row>
    <row r="502" spans="1:56" ht="18" customHeight="1" x14ac:dyDescent="0.15">
      <c r="A502" s="194" t="s">
        <v>1183</v>
      </c>
      <c r="B502" s="195">
        <v>4323563.760048721</v>
      </c>
      <c r="C502" s="195">
        <v>4837336.6090133982</v>
      </c>
      <c r="D502" s="226">
        <v>4.7210205762521662</v>
      </c>
      <c r="E502" s="226">
        <v>3.6414174019781522</v>
      </c>
      <c r="F502" s="196">
        <v>0.54374355410820507</v>
      </c>
      <c r="G502" s="196">
        <v>0.53288419414222077</v>
      </c>
      <c r="H502" s="195">
        <v>4946782.6851954376</v>
      </c>
      <c r="I502" s="195">
        <v>5590130.4096999224</v>
      </c>
      <c r="J502" s="196">
        <v>1.1024030151105211</v>
      </c>
      <c r="K502" s="196">
        <v>1.1250145941751615</v>
      </c>
      <c r="L502" s="196">
        <v>0.80029427676847653</v>
      </c>
      <c r="M502" s="196">
        <v>0.75248609832733859</v>
      </c>
      <c r="N502" s="196">
        <v>0.21068038793295385</v>
      </c>
      <c r="O502" s="196">
        <v>0.26576312431434584</v>
      </c>
      <c r="P502" s="196">
        <v>0.88413388700261941</v>
      </c>
      <c r="Q502" s="196">
        <v>0.89549697353181634</v>
      </c>
      <c r="R502" s="196">
        <v>0.94742523517691479</v>
      </c>
      <c r="S502" s="196">
        <v>0.93964218860539395</v>
      </c>
      <c r="T502" s="197">
        <v>863440.42763813527</v>
      </c>
      <c r="U502" s="197">
        <v>1197308.0578009081</v>
      </c>
      <c r="V502" s="197">
        <v>47481794</v>
      </c>
      <c r="W502" s="197">
        <v>269264481</v>
      </c>
      <c r="X502" s="197"/>
      <c r="Y502" s="197"/>
      <c r="Z502" s="198">
        <v>4.6997161992321175</v>
      </c>
      <c r="AA502" s="198">
        <v>5.3018682595715392</v>
      </c>
      <c r="AB502" s="197">
        <v>0</v>
      </c>
      <c r="AC502" s="197">
        <v>0</v>
      </c>
      <c r="AD502" s="197">
        <v>669181.71564610791</v>
      </c>
      <c r="AE502" s="197">
        <v>984105.9748643561</v>
      </c>
      <c r="AF502" s="197">
        <v>116126.91340936773</v>
      </c>
      <c r="AG502" s="197">
        <v>168267.06344812314</v>
      </c>
      <c r="AH502" s="197">
        <v>107821.44280810544</v>
      </c>
      <c r="AI502" s="197">
        <v>124078.1525855387</v>
      </c>
      <c r="AJ502" s="197">
        <v>183954.56815413575</v>
      </c>
      <c r="AK502" s="197">
        <v>517635.40593511245</v>
      </c>
      <c r="AL502" s="227">
        <v>6.3399901626041477E-2</v>
      </c>
      <c r="AM502" s="227">
        <v>9.7553572875311634E-2</v>
      </c>
      <c r="AN502" s="227">
        <v>0.24319713865540182</v>
      </c>
      <c r="AO502" s="227">
        <v>0.26281257708566297</v>
      </c>
      <c r="AP502" s="227">
        <v>0.18883635708963314</v>
      </c>
      <c r="AQ502" s="227">
        <v>0.24993943844565189</v>
      </c>
      <c r="AR502" s="227">
        <v>0</v>
      </c>
      <c r="AS502" s="227">
        <v>0</v>
      </c>
      <c r="AT502" s="227">
        <v>0</v>
      </c>
      <c r="AU502" s="227">
        <v>0</v>
      </c>
      <c r="AV502" s="227">
        <v>0</v>
      </c>
      <c r="AW502" s="227">
        <v>0</v>
      </c>
      <c r="AX502" s="227">
        <v>0</v>
      </c>
      <c r="AY502" s="227">
        <v>0</v>
      </c>
      <c r="AZ502" s="227">
        <v>0</v>
      </c>
      <c r="BA502" s="227">
        <v>0</v>
      </c>
      <c r="BB502" s="237" t="s">
        <v>704</v>
      </c>
      <c r="BC502" s="237" t="s">
        <v>1346</v>
      </c>
      <c r="BD502" s="237" t="s">
        <v>799</v>
      </c>
    </row>
    <row r="503" spans="1:56" ht="18" customHeight="1" x14ac:dyDescent="0.15">
      <c r="A503" s="199" t="s">
        <v>1184</v>
      </c>
      <c r="B503" s="200">
        <v>3399347.2762039662</v>
      </c>
      <c r="C503" s="200">
        <v>4612722.0185316335</v>
      </c>
      <c r="D503" s="228">
        <v>3.3516479015009626</v>
      </c>
      <c r="E503" s="228">
        <v>2.7809980442692703</v>
      </c>
      <c r="F503" s="201">
        <v>0.64727640262955</v>
      </c>
      <c r="G503" s="201">
        <v>0.59552348944260969</v>
      </c>
      <c r="H503" s="200">
        <v>6902230.7867091596</v>
      </c>
      <c r="I503" s="200">
        <v>8471981.027974505</v>
      </c>
      <c r="J503" s="201">
        <v>1.2637430558451477</v>
      </c>
      <c r="K503" s="201">
        <v>0.96897940531512261</v>
      </c>
      <c r="L503" s="201">
        <v>0.55881159361703825</v>
      </c>
      <c r="M503" s="201">
        <v>0.54383833859655817</v>
      </c>
      <c r="N503" s="201">
        <v>0.50531457669015578</v>
      </c>
      <c r="O503" s="201">
        <v>0.48549691723075261</v>
      </c>
      <c r="P503" s="201">
        <v>1.0266084242374833</v>
      </c>
      <c r="Q503" s="201">
        <v>1.0271577927710553</v>
      </c>
      <c r="R503" s="201">
        <v>1.0530299398711205</v>
      </c>
      <c r="S503" s="201">
        <v>1.0458272338988019</v>
      </c>
      <c r="T503" s="202">
        <v>1499752.6075306893</v>
      </c>
      <c r="U503" s="202">
        <v>2104146.9395656278</v>
      </c>
      <c r="V503" s="202">
        <v>-525874974</v>
      </c>
      <c r="W503" s="202">
        <v>-193185804</v>
      </c>
      <c r="X503" s="202"/>
      <c r="Y503" s="202"/>
      <c r="Z503" s="203">
        <v>33.620442683917965</v>
      </c>
      <c r="AA503" s="203">
        <v>21.944634725928651</v>
      </c>
      <c r="AB503" s="202">
        <v>0</v>
      </c>
      <c r="AC503" s="202">
        <v>0</v>
      </c>
      <c r="AD503" s="202">
        <v>819087.79697828135</v>
      </c>
      <c r="AE503" s="202">
        <v>1153086.1732766761</v>
      </c>
      <c r="AF503" s="202">
        <v>203550.81787063269</v>
      </c>
      <c r="AG503" s="202">
        <v>393903.5022426818</v>
      </c>
      <c r="AH503" s="202">
        <v>120944.96565155809</v>
      </c>
      <c r="AI503" s="202">
        <v>172749.32991029273</v>
      </c>
      <c r="AJ503" s="202">
        <v>225292.25047214355</v>
      </c>
      <c r="AK503" s="202">
        <v>604484.00295089709</v>
      </c>
      <c r="AL503" s="229">
        <v>4.6574268521326533E-2</v>
      </c>
      <c r="AM503" s="229">
        <v>0.23141971779857018</v>
      </c>
      <c r="AN503" s="229">
        <v>0.18746957953421411</v>
      </c>
      <c r="AO503" s="229">
        <v>0.17117741550106583</v>
      </c>
      <c r="AP503" s="229">
        <v>0.1669258447727282</v>
      </c>
      <c r="AQ503" s="229">
        <v>0.25016334180733274</v>
      </c>
      <c r="AR503" s="229">
        <v>0</v>
      </c>
      <c r="AS503" s="229">
        <v>0</v>
      </c>
      <c r="AT503" s="229">
        <v>0</v>
      </c>
      <c r="AU503" s="229">
        <v>0</v>
      </c>
      <c r="AV503" s="229">
        <v>0</v>
      </c>
      <c r="AW503" s="229">
        <v>0</v>
      </c>
      <c r="AX503" s="229">
        <v>0</v>
      </c>
      <c r="AY503" s="229">
        <v>0</v>
      </c>
      <c r="AZ503" s="229">
        <v>0</v>
      </c>
      <c r="BA503" s="229">
        <v>0</v>
      </c>
      <c r="BB503" s="236" t="s">
        <v>704</v>
      </c>
      <c r="BC503" s="236" t="s">
        <v>1346</v>
      </c>
      <c r="BD503" s="236" t="s">
        <v>797</v>
      </c>
    </row>
    <row r="504" spans="1:56" ht="18" customHeight="1" x14ac:dyDescent="0.15">
      <c r="A504" s="194" t="s">
        <v>1185</v>
      </c>
      <c r="B504" s="195">
        <v>1133745.6437336542</v>
      </c>
      <c r="C504" s="195">
        <v>1820194.1439127696</v>
      </c>
      <c r="D504" s="226">
        <v>2.9169034947001315</v>
      </c>
      <c r="E504" s="226">
        <v>2.5643384458851868</v>
      </c>
      <c r="F504" s="196">
        <v>0.55483033155628747</v>
      </c>
      <c r="G504" s="196">
        <v>0.47152548938719213</v>
      </c>
      <c r="H504" s="195">
        <v>1605934.2718948065</v>
      </c>
      <c r="I504" s="195">
        <v>2354762.5474889898</v>
      </c>
      <c r="J504" s="196">
        <v>1.5482620481246507</v>
      </c>
      <c r="K504" s="196">
        <v>1.5216400726303831</v>
      </c>
      <c r="L504" s="196">
        <v>0.60086208091448245</v>
      </c>
      <c r="M504" s="196">
        <v>0.46213360140984205</v>
      </c>
      <c r="N504" s="196">
        <v>0.37728628830178357</v>
      </c>
      <c r="O504" s="196">
        <v>0.38378684398416396</v>
      </c>
      <c r="P504" s="196">
        <v>1.0287885791739486</v>
      </c>
      <c r="Q504" s="196">
        <v>1.0091389778346818</v>
      </c>
      <c r="R504" s="196">
        <v>1.0495832533836045</v>
      </c>
      <c r="S504" s="196">
        <v>1.0348550267833663</v>
      </c>
      <c r="T504" s="197">
        <v>452520.87701212132</v>
      </c>
      <c r="U504" s="197">
        <v>979021.26892125711</v>
      </c>
      <c r="V504" s="197">
        <v>-7449875156</v>
      </c>
      <c r="W504" s="197">
        <v>-13148989498</v>
      </c>
      <c r="X504" s="197"/>
      <c r="Y504" s="197"/>
      <c r="Z504" s="198">
        <v>19.284876259398132</v>
      </c>
      <c r="AA504" s="198">
        <v>18.061691286516563</v>
      </c>
      <c r="AB504" s="197">
        <v>0</v>
      </c>
      <c r="AC504" s="197">
        <v>0</v>
      </c>
      <c r="AD504" s="197">
        <v>308343.03812230891</v>
      </c>
      <c r="AE504" s="197">
        <v>526112.33840631798</v>
      </c>
      <c r="AF504" s="197">
        <v>73147.204500595879</v>
      </c>
      <c r="AG504" s="197">
        <v>92435.226380768858</v>
      </c>
      <c r="AH504" s="197">
        <v>33543.737391096678</v>
      </c>
      <c r="AI504" s="197">
        <v>56759.046317130218</v>
      </c>
      <c r="AJ504" s="197">
        <v>43792.431405833311</v>
      </c>
      <c r="AK504" s="197">
        <v>246160.64081863925</v>
      </c>
      <c r="AL504" s="227">
        <v>4.5144480124548809E-2</v>
      </c>
      <c r="AM504" s="227">
        <v>0.14514965587897341</v>
      </c>
      <c r="AN504" s="227">
        <v>0.12532020898885526</v>
      </c>
      <c r="AO504" s="227">
        <v>0.12425925799813695</v>
      </c>
      <c r="AP504" s="227">
        <v>0.279209579196249</v>
      </c>
      <c r="AQ504" s="227">
        <v>0.27540557731506216</v>
      </c>
      <c r="AR504" s="227">
        <v>0</v>
      </c>
      <c r="AS504" s="227">
        <v>0</v>
      </c>
      <c r="AT504" s="227">
        <v>0</v>
      </c>
      <c r="AU504" s="227">
        <v>0</v>
      </c>
      <c r="AV504" s="227">
        <v>0</v>
      </c>
      <c r="AW504" s="227">
        <v>0</v>
      </c>
      <c r="AX504" s="227">
        <v>0</v>
      </c>
      <c r="AY504" s="227">
        <v>0</v>
      </c>
      <c r="AZ504" s="227">
        <v>0</v>
      </c>
      <c r="BA504" s="227">
        <v>0</v>
      </c>
      <c r="BB504" s="237" t="s">
        <v>708</v>
      </c>
      <c r="BC504" s="237" t="s">
        <v>1346</v>
      </c>
      <c r="BD504" s="237" t="s">
        <v>773</v>
      </c>
    </row>
    <row r="505" spans="1:56" ht="18" customHeight="1" x14ac:dyDescent="0.15">
      <c r="A505" s="199" t="s">
        <v>1186</v>
      </c>
      <c r="B505" s="200">
        <v>867094.57518356259</v>
      </c>
      <c r="C505" s="200">
        <v>1087892.6218609244</v>
      </c>
      <c r="D505" s="228">
        <v>2.185902142561932</v>
      </c>
      <c r="E505" s="228">
        <v>1.7745841209609734</v>
      </c>
      <c r="F505" s="201">
        <v>0.76448539063769094</v>
      </c>
      <c r="G505" s="201">
        <v>0.73139799945156636</v>
      </c>
      <c r="H505" s="200">
        <v>1779302.9957117294</v>
      </c>
      <c r="I505" s="200">
        <v>2083944.2166039366</v>
      </c>
      <c r="J505" s="201">
        <v>0.56740214010519585</v>
      </c>
      <c r="K505" s="201">
        <v>0.55996280658003661</v>
      </c>
      <c r="L505" s="201">
        <v>0.57776409884579127</v>
      </c>
      <c r="M505" s="201">
        <v>0.62276419497250624</v>
      </c>
      <c r="N505" s="201">
        <v>0.47073231792894621</v>
      </c>
      <c r="O505" s="201">
        <v>0.38937801720739296</v>
      </c>
      <c r="P505" s="201">
        <v>1.0136749331340349</v>
      </c>
      <c r="Q505" s="201">
        <v>0.9942876596955168</v>
      </c>
      <c r="R505" s="201">
        <v>1.0319455392157326</v>
      </c>
      <c r="S505" s="201">
        <v>1.0071347815165499</v>
      </c>
      <c r="T505" s="202">
        <v>366118.45933855744</v>
      </c>
      <c r="U505" s="202">
        <v>410392.04899117671</v>
      </c>
      <c r="V505" s="202">
        <v>-54950392</v>
      </c>
      <c r="W505" s="202">
        <v>241100695</v>
      </c>
      <c r="X505" s="202"/>
      <c r="Y505" s="202"/>
      <c r="Z505" s="203">
        <v>13.125125579905847</v>
      </c>
      <c r="AA505" s="203">
        <v>8.1957624341910069</v>
      </c>
      <c r="AB505" s="202">
        <v>0</v>
      </c>
      <c r="AC505" s="202">
        <v>0</v>
      </c>
      <c r="AD505" s="202">
        <v>357643.49762448325</v>
      </c>
      <c r="AE505" s="202">
        <v>542413.08141543786</v>
      </c>
      <c r="AF505" s="202">
        <v>96300.880668846803</v>
      </c>
      <c r="AG505" s="202">
        <v>100165.77265996176</v>
      </c>
      <c r="AH505" s="202">
        <v>26439.352193496637</v>
      </c>
      <c r="AI505" s="202">
        <v>33691.125285370515</v>
      </c>
      <c r="AJ505" s="202">
        <v>38226.68640093787</v>
      </c>
      <c r="AK505" s="202">
        <v>247246.47531930651</v>
      </c>
      <c r="AL505" s="229">
        <v>3.2834141546239613E-2</v>
      </c>
      <c r="AM505" s="229">
        <v>6.2831153595886147E-2</v>
      </c>
      <c r="AN505" s="229">
        <v>0.10366947644722183</v>
      </c>
      <c r="AO505" s="229">
        <v>0.10960478048416705</v>
      </c>
      <c r="AP505" s="229">
        <v>0.24754133404522163</v>
      </c>
      <c r="AQ505" s="229">
        <v>0.26363202699086274</v>
      </c>
      <c r="AR505" s="229">
        <v>0</v>
      </c>
      <c r="AS505" s="229">
        <v>0</v>
      </c>
      <c r="AT505" s="229">
        <v>0</v>
      </c>
      <c r="AU505" s="229">
        <v>0</v>
      </c>
      <c r="AV505" s="229">
        <v>0</v>
      </c>
      <c r="AW505" s="229">
        <v>0</v>
      </c>
      <c r="AX505" s="229">
        <v>0</v>
      </c>
      <c r="AY505" s="229">
        <v>0</v>
      </c>
      <c r="AZ505" s="229">
        <v>0</v>
      </c>
      <c r="BA505" s="229">
        <v>0</v>
      </c>
      <c r="BB505" s="236" t="s">
        <v>705</v>
      </c>
      <c r="BC505" s="236" t="s">
        <v>1346</v>
      </c>
      <c r="BD505" s="236" t="s">
        <v>778</v>
      </c>
    </row>
    <row r="506" spans="1:56" ht="18" customHeight="1" x14ac:dyDescent="0.15">
      <c r="A506" s="194" t="s">
        <v>1187</v>
      </c>
      <c r="B506" s="195">
        <v>1046000.6652337357</v>
      </c>
      <c r="C506" s="195">
        <v>1197687.5760922353</v>
      </c>
      <c r="D506" s="226">
        <v>2.3025793222758639</v>
      </c>
      <c r="E506" s="226">
        <v>1.759217499031553</v>
      </c>
      <c r="F506" s="196">
        <v>0.64786772766967171</v>
      </c>
      <c r="G506" s="196">
        <v>0.6270167055182041</v>
      </c>
      <c r="H506" s="195">
        <v>1419864.536926453</v>
      </c>
      <c r="I506" s="195">
        <v>1628163.8320502904</v>
      </c>
      <c r="J506" s="196">
        <v>0.73029058377379508</v>
      </c>
      <c r="K506" s="196">
        <v>0.76816811294742005</v>
      </c>
      <c r="L506" s="196">
        <v>0.50320133852495263</v>
      </c>
      <c r="M506" s="196">
        <v>0.48557029016417042</v>
      </c>
      <c r="N506" s="196">
        <v>0.50565062156392082</v>
      </c>
      <c r="O506" s="196">
        <v>0.51593592741613348</v>
      </c>
      <c r="P506" s="196">
        <v>1.0836802067386511</v>
      </c>
      <c r="Q506" s="196">
        <v>1.0439541887062951</v>
      </c>
      <c r="R506" s="196">
        <v>1.0323352290864676</v>
      </c>
      <c r="S506" s="196">
        <v>1.0095056696827782</v>
      </c>
      <c r="T506" s="197">
        <v>519651.73039012903</v>
      </c>
      <c r="U506" s="197">
        <v>616126.07224310667</v>
      </c>
      <c r="V506" s="197">
        <v>-1427608766</v>
      </c>
      <c r="W506" s="197">
        <v>-691872135</v>
      </c>
      <c r="X506" s="197"/>
      <c r="Y506" s="197"/>
      <c r="Z506" s="198" t="s">
        <v>713</v>
      </c>
      <c r="AA506" s="198" t="s">
        <v>713</v>
      </c>
      <c r="AB506" s="197">
        <v>0</v>
      </c>
      <c r="AC506" s="197">
        <v>0</v>
      </c>
      <c r="AD506" s="197">
        <v>386692.34756371751</v>
      </c>
      <c r="AE506" s="197">
        <v>554364.66076407011</v>
      </c>
      <c r="AF506" s="197">
        <v>71829.136374264795</v>
      </c>
      <c r="AG506" s="197">
        <v>75526.158245948522</v>
      </c>
      <c r="AH506" s="197">
        <v>29033.66754501142</v>
      </c>
      <c r="AI506" s="197">
        <v>33655.730992679462</v>
      </c>
      <c r="AJ506" s="197">
        <v>72592.387323057003</v>
      </c>
      <c r="AK506" s="197">
        <v>299586.39399607899</v>
      </c>
      <c r="AL506" s="227">
        <v>3.3887484089034338E-2</v>
      </c>
      <c r="AM506" s="227">
        <v>0.10247819742252766</v>
      </c>
      <c r="AN506" s="227">
        <v>0.16515029162278136</v>
      </c>
      <c r="AO506" s="227">
        <v>0.16028303048910877</v>
      </c>
      <c r="AP506" s="227">
        <v>0.29586865446130733</v>
      </c>
      <c r="AQ506" s="227">
        <v>0.33919916434112363</v>
      </c>
      <c r="AR506" s="227">
        <v>0</v>
      </c>
      <c r="AS506" s="227">
        <v>0</v>
      </c>
      <c r="AT506" s="227">
        <v>0</v>
      </c>
      <c r="AU506" s="227">
        <v>0</v>
      </c>
      <c r="AV506" s="227">
        <v>0</v>
      </c>
      <c r="AW506" s="227">
        <v>0</v>
      </c>
      <c r="AX506" s="227">
        <v>0</v>
      </c>
      <c r="AY506" s="227">
        <v>0</v>
      </c>
      <c r="AZ506" s="227">
        <v>0</v>
      </c>
      <c r="BA506" s="227">
        <v>0</v>
      </c>
      <c r="BB506" s="237" t="s">
        <v>707</v>
      </c>
      <c r="BC506" s="237" t="s">
        <v>1346</v>
      </c>
      <c r="BD506" s="237" t="s">
        <v>784</v>
      </c>
    </row>
    <row r="507" spans="1:56" ht="18" customHeight="1" x14ac:dyDescent="0.15">
      <c r="A507" s="199" t="s">
        <v>1188</v>
      </c>
      <c r="B507" s="200">
        <v>1784342.1026271472</v>
      </c>
      <c r="C507" s="200">
        <v>2618149.0812843828</v>
      </c>
      <c r="D507" s="228">
        <v>3.7183431333436188</v>
      </c>
      <c r="E507" s="228">
        <v>3.2236768541010021</v>
      </c>
      <c r="F507" s="201">
        <v>0.48941516115200806</v>
      </c>
      <c r="G507" s="201">
        <v>0.50859360720784341</v>
      </c>
      <c r="H507" s="200">
        <v>1929995.6006736273</v>
      </c>
      <c r="I507" s="200">
        <v>2522846.3598630289</v>
      </c>
      <c r="J507" s="201">
        <v>2.7037433919700793</v>
      </c>
      <c r="K507" s="201">
        <v>2.2225604322483257</v>
      </c>
      <c r="L507" s="201">
        <v>0.58917867496939935</v>
      </c>
      <c r="M507" s="201">
        <v>0.45260018811420627</v>
      </c>
      <c r="N507" s="201">
        <v>0.41356002834391481</v>
      </c>
      <c r="O507" s="201">
        <v>0.50723165466917752</v>
      </c>
      <c r="P507" s="201">
        <v>0.95637318184229347</v>
      </c>
      <c r="Q507" s="201">
        <v>0.92822139386144897</v>
      </c>
      <c r="R507" s="201">
        <v>0.95606188554436855</v>
      </c>
      <c r="S507" s="201">
        <v>0.93096347767770582</v>
      </c>
      <c r="T507" s="202">
        <v>733045.78690917266</v>
      </c>
      <c r="U507" s="202">
        <v>1433174.314584035</v>
      </c>
      <c r="V507" s="202">
        <v>-3852977515</v>
      </c>
      <c r="W507" s="202">
        <v>-1333974439</v>
      </c>
      <c r="X507" s="202"/>
      <c r="Y507" s="202"/>
      <c r="Z507" s="203">
        <v>17.269939347956708</v>
      </c>
      <c r="AA507" s="203">
        <v>14.292798291429646</v>
      </c>
      <c r="AB507" s="202">
        <v>0</v>
      </c>
      <c r="AC507" s="202">
        <v>0</v>
      </c>
      <c r="AD507" s="202">
        <v>339378.50303132372</v>
      </c>
      <c r="AE507" s="202">
        <v>537895.58134051866</v>
      </c>
      <c r="AF507" s="202">
        <v>78209.381699786682</v>
      </c>
      <c r="AG507" s="202">
        <v>93152.557045020774</v>
      </c>
      <c r="AH507" s="202">
        <v>40814.75884136073</v>
      </c>
      <c r="AI507" s="202">
        <v>65110.155529358926</v>
      </c>
      <c r="AJ507" s="202">
        <v>49111.455630403056</v>
      </c>
      <c r="AK507" s="202">
        <v>291634.8393622993</v>
      </c>
      <c r="AL507" s="229">
        <v>5.2142690803653712E-2</v>
      </c>
      <c r="AM507" s="229">
        <v>0.14583086096144801</v>
      </c>
      <c r="AN507" s="229">
        <v>0.13787959605400479</v>
      </c>
      <c r="AO507" s="229">
        <v>0.1335746213732163</v>
      </c>
      <c r="AP507" s="229">
        <v>0.23265500584288037</v>
      </c>
      <c r="AQ507" s="229">
        <v>0.26787865053855969</v>
      </c>
      <c r="AR507" s="229">
        <v>0</v>
      </c>
      <c r="AS507" s="229">
        <v>0</v>
      </c>
      <c r="AT507" s="229">
        <v>0</v>
      </c>
      <c r="AU507" s="229">
        <v>0</v>
      </c>
      <c r="AV507" s="229">
        <v>0</v>
      </c>
      <c r="AW507" s="229">
        <v>0</v>
      </c>
      <c r="AX507" s="229">
        <v>0</v>
      </c>
      <c r="AY507" s="229">
        <v>0</v>
      </c>
      <c r="AZ507" s="229">
        <v>0</v>
      </c>
      <c r="BA507" s="229">
        <v>0</v>
      </c>
      <c r="BB507" s="236" t="s">
        <v>706</v>
      </c>
      <c r="BC507" s="236" t="s">
        <v>1346</v>
      </c>
      <c r="BD507" s="236" t="s">
        <v>781</v>
      </c>
    </row>
    <row r="508" spans="1:56" ht="18" customHeight="1" x14ac:dyDescent="0.15">
      <c r="A508" s="194" t="s">
        <v>1189</v>
      </c>
      <c r="B508" s="195">
        <v>4167052.4586121868</v>
      </c>
      <c r="C508" s="195">
        <v>4567486.7347070565</v>
      </c>
      <c r="D508" s="226">
        <v>6.7207930850638427</v>
      </c>
      <c r="E508" s="226">
        <v>5.033789475500476</v>
      </c>
      <c r="F508" s="196">
        <v>0.58533873867326558</v>
      </c>
      <c r="G508" s="196">
        <v>0.57026039228157088</v>
      </c>
      <c r="H508" s="195">
        <v>7899864.2925325818</v>
      </c>
      <c r="I508" s="195">
        <v>8272659.1801103679</v>
      </c>
      <c r="J508" s="196">
        <v>0.56786111555633689</v>
      </c>
      <c r="K508" s="196">
        <v>0.64894348353032716</v>
      </c>
      <c r="L508" s="196">
        <v>0.85075992026943514</v>
      </c>
      <c r="M508" s="196">
        <v>0.79897956261366898</v>
      </c>
      <c r="N508" s="196">
        <v>0.13301022499141457</v>
      </c>
      <c r="O508" s="196">
        <v>0.15898181978102538</v>
      </c>
      <c r="P508" s="196">
        <v>1.0490183037290064</v>
      </c>
      <c r="Q508" s="196">
        <v>1.0121162101971481</v>
      </c>
      <c r="R508" s="196">
        <v>1.0604228135033982</v>
      </c>
      <c r="S508" s="196">
        <v>1.0197798928511381</v>
      </c>
      <c r="T508" s="197">
        <v>621891.24116472946</v>
      </c>
      <c r="U508" s="197">
        <v>918158.18116707762</v>
      </c>
      <c r="V508" s="197">
        <v>179408924</v>
      </c>
      <c r="W508" s="197">
        <v>-18792212</v>
      </c>
      <c r="X508" s="197"/>
      <c r="Y508" s="197"/>
      <c r="Z508" s="198">
        <v>4.9879845275459385</v>
      </c>
      <c r="AA508" s="198">
        <v>6.2049513187508678</v>
      </c>
      <c r="AB508" s="197">
        <v>0</v>
      </c>
      <c r="AC508" s="197">
        <v>0</v>
      </c>
      <c r="AD508" s="197">
        <v>574446.09985910531</v>
      </c>
      <c r="AE508" s="197">
        <v>836879.38787131628</v>
      </c>
      <c r="AF508" s="197">
        <v>119783.36415404486</v>
      </c>
      <c r="AG508" s="197">
        <v>127306.41569801573</v>
      </c>
      <c r="AH508" s="197">
        <v>159666.87959375369</v>
      </c>
      <c r="AI508" s="197">
        <v>171747.53064459318</v>
      </c>
      <c r="AJ508" s="197">
        <v>110263.66596219328</v>
      </c>
      <c r="AK508" s="197">
        <v>408811.12974051904</v>
      </c>
      <c r="AL508" s="227">
        <v>3.0056207525467327E-2</v>
      </c>
      <c r="AM508" s="227">
        <v>4.0869102059779561E-2</v>
      </c>
      <c r="AN508" s="227">
        <v>0.34421852115333784</v>
      </c>
      <c r="AO508" s="227">
        <v>0.30043119729036427</v>
      </c>
      <c r="AP508" s="227">
        <v>0.22383314628956189</v>
      </c>
      <c r="AQ508" s="227">
        <v>0.27359804112330161</v>
      </c>
      <c r="AR508" s="227">
        <v>0</v>
      </c>
      <c r="AS508" s="227">
        <v>0</v>
      </c>
      <c r="AT508" s="227">
        <v>0</v>
      </c>
      <c r="AU508" s="227">
        <v>0</v>
      </c>
      <c r="AV508" s="227">
        <v>0</v>
      </c>
      <c r="AW508" s="227">
        <v>0</v>
      </c>
      <c r="AX508" s="227">
        <v>0</v>
      </c>
      <c r="AY508" s="227">
        <v>0</v>
      </c>
      <c r="AZ508" s="227">
        <v>0</v>
      </c>
      <c r="BA508" s="227">
        <v>0</v>
      </c>
      <c r="BB508" s="237" t="s">
        <v>705</v>
      </c>
      <c r="BC508" s="237" t="s">
        <v>1346</v>
      </c>
      <c r="BD508" s="237" t="s">
        <v>801</v>
      </c>
    </row>
    <row r="509" spans="1:56" ht="18" customHeight="1" x14ac:dyDescent="0.15">
      <c r="A509" s="199" t="s">
        <v>1190</v>
      </c>
      <c r="B509" s="200">
        <v>2651661.564186777</v>
      </c>
      <c r="C509" s="200">
        <v>2873258.9842210482</v>
      </c>
      <c r="D509" s="228">
        <v>2.7408050761390914</v>
      </c>
      <c r="E509" s="228">
        <v>2.0915523954342334</v>
      </c>
      <c r="F509" s="201">
        <v>0.61431430258260045</v>
      </c>
      <c r="G509" s="201">
        <v>0.61348610812826687</v>
      </c>
      <c r="H509" s="200">
        <v>4714382.9922176208</v>
      </c>
      <c r="I509" s="200">
        <v>5065545.4765814655</v>
      </c>
      <c r="J509" s="201">
        <v>1.6087132780477191</v>
      </c>
      <c r="K509" s="201">
        <v>1.6011507068384161</v>
      </c>
      <c r="L509" s="201">
        <v>0.63495821212208192</v>
      </c>
      <c r="M509" s="201">
        <v>0.60962377740738094</v>
      </c>
      <c r="N509" s="201">
        <v>0.36170796280659073</v>
      </c>
      <c r="O509" s="201">
        <v>0.37930454333759156</v>
      </c>
      <c r="P509" s="201">
        <v>0.92938423445672991</v>
      </c>
      <c r="Q509" s="201">
        <v>0.93187577523293641</v>
      </c>
      <c r="R509" s="201">
        <v>0.94701363372507985</v>
      </c>
      <c r="S509" s="201">
        <v>0.94395134447282569</v>
      </c>
      <c r="T509" s="202">
        <v>967967.27823789802</v>
      </c>
      <c r="U509" s="202">
        <v>1121651.9887905184</v>
      </c>
      <c r="V509" s="202">
        <v>-825807980</v>
      </c>
      <c r="W509" s="202">
        <v>-489086830</v>
      </c>
      <c r="X509" s="202"/>
      <c r="Y509" s="202"/>
      <c r="Z509" s="203">
        <v>11.134222300214113</v>
      </c>
      <c r="AA509" s="203">
        <v>9.2406414822280212</v>
      </c>
      <c r="AB509" s="202">
        <v>0</v>
      </c>
      <c r="AC509" s="202">
        <v>0</v>
      </c>
      <c r="AD509" s="202">
        <v>717769.51220905327</v>
      </c>
      <c r="AE509" s="202">
        <v>1058632.8853348563</v>
      </c>
      <c r="AF509" s="202">
        <v>135332.21233756962</v>
      </c>
      <c r="AG509" s="202">
        <v>142896.82857346852</v>
      </c>
      <c r="AH509" s="202">
        <v>95981.416107382553</v>
      </c>
      <c r="AI509" s="202">
        <v>102717.07796658576</v>
      </c>
      <c r="AJ509" s="202">
        <v>130301.27952306156</v>
      </c>
      <c r="AK509" s="202">
        <v>514259.84006854205</v>
      </c>
      <c r="AL509" s="229">
        <v>3.2601226478446647E-2</v>
      </c>
      <c r="AM509" s="229">
        <v>4.0114587291215219E-2</v>
      </c>
      <c r="AN509" s="229">
        <v>0.38439072125239004</v>
      </c>
      <c r="AO509" s="229">
        <v>0.3702578604612608</v>
      </c>
      <c r="AP509" s="229">
        <v>0.36024480476105947</v>
      </c>
      <c r="AQ509" s="229">
        <v>0.35585285786071724</v>
      </c>
      <c r="AR509" s="229">
        <v>0</v>
      </c>
      <c r="AS509" s="229">
        <v>0</v>
      </c>
      <c r="AT509" s="229">
        <v>0</v>
      </c>
      <c r="AU509" s="229">
        <v>0</v>
      </c>
      <c r="AV509" s="229">
        <v>0</v>
      </c>
      <c r="AW509" s="229">
        <v>0</v>
      </c>
      <c r="AX509" s="229">
        <v>0</v>
      </c>
      <c r="AY509" s="229">
        <v>0</v>
      </c>
      <c r="AZ509" s="229">
        <v>0</v>
      </c>
      <c r="BA509" s="229">
        <v>0</v>
      </c>
      <c r="BB509" s="236" t="s">
        <v>705</v>
      </c>
      <c r="BC509" s="236" t="s">
        <v>1346</v>
      </c>
      <c r="BD509" s="236" t="s">
        <v>776</v>
      </c>
    </row>
    <row r="510" spans="1:56" ht="18" customHeight="1" x14ac:dyDescent="0.15">
      <c r="A510" s="194" t="s">
        <v>1191</v>
      </c>
      <c r="B510" s="195">
        <v>3302302.6609693016</v>
      </c>
      <c r="C510" s="195">
        <v>3860219.6258293041</v>
      </c>
      <c r="D510" s="226">
        <v>4.3779440289191225</v>
      </c>
      <c r="E510" s="226">
        <v>3.3512726849626486</v>
      </c>
      <c r="F510" s="196">
        <v>0.58780362404132103</v>
      </c>
      <c r="G510" s="196">
        <v>0.5757143271968086</v>
      </c>
      <c r="H510" s="195">
        <v>4848112.4366917806</v>
      </c>
      <c r="I510" s="195">
        <v>5854218.3289666036</v>
      </c>
      <c r="J510" s="196">
        <v>0.88614790026240031</v>
      </c>
      <c r="K510" s="196">
        <v>0.90267138315784901</v>
      </c>
      <c r="L510" s="196">
        <v>0.74110586396654676</v>
      </c>
      <c r="M510" s="196">
        <v>0.67460622430690398</v>
      </c>
      <c r="N510" s="196">
        <v>0.2582525372726675</v>
      </c>
      <c r="O510" s="196">
        <v>0.3159927829880701</v>
      </c>
      <c r="P510" s="196">
        <v>0.97435272177645604</v>
      </c>
      <c r="Q510" s="196">
        <v>0.97189898479690306</v>
      </c>
      <c r="R510" s="196">
        <v>0.99573038016455562</v>
      </c>
      <c r="S510" s="196">
        <v>0.98199221287657235</v>
      </c>
      <c r="T510" s="197">
        <v>854946.79433262115</v>
      </c>
      <c r="U510" s="197">
        <v>1256091.4390531878</v>
      </c>
      <c r="V510" s="197">
        <v>-240202207</v>
      </c>
      <c r="W510" s="197">
        <v>216039996</v>
      </c>
      <c r="X510" s="197"/>
      <c r="Y510" s="197"/>
      <c r="Z510" s="198">
        <v>9.0378955744417055</v>
      </c>
      <c r="AA510" s="198">
        <v>8.8593693120029062</v>
      </c>
      <c r="AB510" s="197">
        <v>0</v>
      </c>
      <c r="AC510" s="197">
        <v>0</v>
      </c>
      <c r="AD510" s="197">
        <v>557620.07342853933</v>
      </c>
      <c r="AE510" s="197">
        <v>874919.6765433487</v>
      </c>
      <c r="AF510" s="197">
        <v>119381.66951534916</v>
      </c>
      <c r="AG510" s="197">
        <v>125360.84420330598</v>
      </c>
      <c r="AH510" s="197">
        <v>109944.59974136962</v>
      </c>
      <c r="AI510" s="197">
        <v>131875.4251658608</v>
      </c>
      <c r="AJ510" s="197">
        <v>100034.97661081751</v>
      </c>
      <c r="AK510" s="197">
        <v>441204.40284493426</v>
      </c>
      <c r="AL510" s="227">
        <v>6.9393308341868243E-2</v>
      </c>
      <c r="AM510" s="227">
        <v>6.8121946374482045E-2</v>
      </c>
      <c r="AN510" s="227">
        <v>0.39260814373882591</v>
      </c>
      <c r="AO510" s="227">
        <v>0.34693086974508847</v>
      </c>
      <c r="AP510" s="227">
        <v>0.28796654708969033</v>
      </c>
      <c r="AQ510" s="227">
        <v>0.31594926817178992</v>
      </c>
      <c r="AR510" s="227">
        <v>0</v>
      </c>
      <c r="AS510" s="227">
        <v>0</v>
      </c>
      <c r="AT510" s="227">
        <v>0</v>
      </c>
      <c r="AU510" s="227">
        <v>0</v>
      </c>
      <c r="AV510" s="227">
        <v>0</v>
      </c>
      <c r="AW510" s="227">
        <v>0</v>
      </c>
      <c r="AX510" s="227">
        <v>0</v>
      </c>
      <c r="AY510" s="227">
        <v>0</v>
      </c>
      <c r="AZ510" s="227">
        <v>0</v>
      </c>
      <c r="BA510" s="227">
        <v>0</v>
      </c>
      <c r="BB510" s="237" t="s">
        <v>705</v>
      </c>
      <c r="BC510" s="237" t="s">
        <v>1346</v>
      </c>
      <c r="BD510" s="237" t="s">
        <v>776</v>
      </c>
    </row>
    <row r="511" spans="1:56" ht="18" customHeight="1" x14ac:dyDescent="0.15">
      <c r="A511" s="199" t="s">
        <v>1192</v>
      </c>
      <c r="B511" s="200">
        <v>2651796.9091807213</v>
      </c>
      <c r="C511" s="200">
        <v>3062959.4241761342</v>
      </c>
      <c r="D511" s="228">
        <v>3.2779112706997746</v>
      </c>
      <c r="E511" s="228">
        <v>2.5847107775129463</v>
      </c>
      <c r="F511" s="201">
        <v>0.6142415882551423</v>
      </c>
      <c r="G511" s="201">
        <v>0.59815086982582677</v>
      </c>
      <c r="H511" s="200">
        <v>4058718.4390656976</v>
      </c>
      <c r="I511" s="200">
        <v>4515523.5339778429</v>
      </c>
      <c r="J511" s="201">
        <v>1.6950861522903786</v>
      </c>
      <c r="K511" s="201">
        <v>1.696943616034333</v>
      </c>
      <c r="L511" s="201">
        <v>0.53894885532499948</v>
      </c>
      <c r="M511" s="201">
        <v>0.5110580765004229</v>
      </c>
      <c r="N511" s="201">
        <v>0.46446344126422262</v>
      </c>
      <c r="O511" s="201">
        <v>0.45989743053041587</v>
      </c>
      <c r="P511" s="201">
        <v>0.93358708958227465</v>
      </c>
      <c r="Q511" s="201">
        <v>0.96039444121561113</v>
      </c>
      <c r="R511" s="201">
        <v>0.94713886817484572</v>
      </c>
      <c r="S511" s="201">
        <v>0.96926684861020396</v>
      </c>
      <c r="T511" s="202">
        <v>1222613.9298567497</v>
      </c>
      <c r="U511" s="202">
        <v>1497609.2724578364</v>
      </c>
      <c r="V511" s="202">
        <v>-497890000</v>
      </c>
      <c r="W511" s="202">
        <v>-566201000</v>
      </c>
      <c r="X511" s="202"/>
      <c r="Y511" s="202"/>
      <c r="Z511" s="203">
        <v>19.855402654693076</v>
      </c>
      <c r="AA511" s="203">
        <v>19.32670379788852</v>
      </c>
      <c r="AB511" s="202">
        <v>0</v>
      </c>
      <c r="AC511" s="202">
        <v>0</v>
      </c>
      <c r="AD511" s="202">
        <v>535906.92258838483</v>
      </c>
      <c r="AE511" s="202">
        <v>847162.30329546251</v>
      </c>
      <c r="AF511" s="202">
        <v>120542.44584009598</v>
      </c>
      <c r="AG511" s="202">
        <v>155982.99343730154</v>
      </c>
      <c r="AH511" s="202">
        <v>88343.165619928026</v>
      </c>
      <c r="AI511" s="202">
        <v>102077.90558182205</v>
      </c>
      <c r="AJ511" s="202">
        <v>105608.1433914332</v>
      </c>
      <c r="AK511" s="202">
        <v>430784.91285018699</v>
      </c>
      <c r="AL511" s="229">
        <v>5.7092778387744687E-2</v>
      </c>
      <c r="AM511" s="229">
        <v>8.9076656068815693E-2</v>
      </c>
      <c r="AN511" s="229">
        <v>0.35305549180833862</v>
      </c>
      <c r="AO511" s="229">
        <v>0.35740395900610539</v>
      </c>
      <c r="AP511" s="229">
        <v>0.29392108601085393</v>
      </c>
      <c r="AQ511" s="229">
        <v>0.30996666857330052</v>
      </c>
      <c r="AR511" s="229">
        <v>0</v>
      </c>
      <c r="AS511" s="229">
        <v>0</v>
      </c>
      <c r="AT511" s="229">
        <v>0</v>
      </c>
      <c r="AU511" s="229">
        <v>0</v>
      </c>
      <c r="AV511" s="229">
        <v>0</v>
      </c>
      <c r="AW511" s="229">
        <v>0</v>
      </c>
      <c r="AX511" s="229">
        <v>0</v>
      </c>
      <c r="AY511" s="229">
        <v>0</v>
      </c>
      <c r="AZ511" s="229">
        <v>0</v>
      </c>
      <c r="BA511" s="229">
        <v>0</v>
      </c>
      <c r="BB511" s="236" t="s">
        <v>705</v>
      </c>
      <c r="BC511" s="236" t="s">
        <v>1346</v>
      </c>
      <c r="BD511" s="236" t="s">
        <v>776</v>
      </c>
    </row>
    <row r="512" spans="1:56" ht="18" customHeight="1" x14ac:dyDescent="0.15">
      <c r="A512" s="194" t="s">
        <v>1193</v>
      </c>
      <c r="B512" s="195">
        <v>3166556.0873749037</v>
      </c>
      <c r="C512" s="195">
        <v>3791466.8525789068</v>
      </c>
      <c r="D512" s="226">
        <v>2.6574598852225897</v>
      </c>
      <c r="E512" s="226">
        <v>2.2643006900293003</v>
      </c>
      <c r="F512" s="196">
        <v>0.72855360971675698</v>
      </c>
      <c r="G512" s="196">
        <v>0.69065282830666508</v>
      </c>
      <c r="H512" s="195">
        <v>6123231.9049268672</v>
      </c>
      <c r="I512" s="195">
        <v>7155357.8048498845</v>
      </c>
      <c r="J512" s="196">
        <v>0.54929826745354415</v>
      </c>
      <c r="K512" s="196">
        <v>0.6374003739075963</v>
      </c>
      <c r="L512" s="196">
        <v>0.44335303533204756</v>
      </c>
      <c r="M512" s="196">
        <v>0.38895946902242778</v>
      </c>
      <c r="N512" s="196">
        <v>0.60726765943461292</v>
      </c>
      <c r="O512" s="196">
        <v>0.66282630758327421</v>
      </c>
      <c r="P512" s="196">
        <v>1.0532912348709198</v>
      </c>
      <c r="Q512" s="196">
        <v>1.0220702000536901</v>
      </c>
      <c r="R512" s="196">
        <v>1.0574431053689186</v>
      </c>
      <c r="S512" s="196">
        <v>1.0249199220914393</v>
      </c>
      <c r="T512" s="197">
        <v>1762653.8344880678</v>
      </c>
      <c r="U512" s="197">
        <v>2316739.9187836796</v>
      </c>
      <c r="V512" s="197">
        <v>83594465</v>
      </c>
      <c r="W512" s="197">
        <v>167957795</v>
      </c>
      <c r="X512" s="197"/>
      <c r="Y512" s="197"/>
      <c r="Z512" s="198">
        <v>26.554975513859727</v>
      </c>
      <c r="AA512" s="198">
        <v>21.597275443318907</v>
      </c>
      <c r="AB512" s="197">
        <v>0</v>
      </c>
      <c r="AC512" s="197">
        <v>0</v>
      </c>
      <c r="AD512" s="197">
        <v>939576.00076982297</v>
      </c>
      <c r="AE512" s="197">
        <v>1328328.4334103155</v>
      </c>
      <c r="AF512" s="197">
        <v>195441.05273287147</v>
      </c>
      <c r="AG512" s="197">
        <v>232766.41916859124</v>
      </c>
      <c r="AH512" s="197">
        <v>140844.87259430331</v>
      </c>
      <c r="AI512" s="197">
        <v>161358.52809853735</v>
      </c>
      <c r="AJ512" s="197">
        <v>247881.53695150118</v>
      </c>
      <c r="AK512" s="197">
        <v>684546.98190916097</v>
      </c>
      <c r="AL512" s="227">
        <v>4.2375188447692953E-2</v>
      </c>
      <c r="AM512" s="227">
        <v>6.45398100331976E-2</v>
      </c>
      <c r="AN512" s="227">
        <v>0.33466260381575669</v>
      </c>
      <c r="AO512" s="227">
        <v>0.36519252552047599</v>
      </c>
      <c r="AP512" s="227">
        <v>0.19451120942657307</v>
      </c>
      <c r="AQ512" s="227">
        <v>0.26351403648573335</v>
      </c>
      <c r="AR512" s="227">
        <v>0</v>
      </c>
      <c r="AS512" s="227">
        <v>0</v>
      </c>
      <c r="AT512" s="227">
        <v>0</v>
      </c>
      <c r="AU512" s="227">
        <v>0</v>
      </c>
      <c r="AV512" s="227">
        <v>0</v>
      </c>
      <c r="AW512" s="227">
        <v>0</v>
      </c>
      <c r="AX512" s="227">
        <v>0</v>
      </c>
      <c r="AY512" s="227">
        <v>0</v>
      </c>
      <c r="AZ512" s="227">
        <v>0</v>
      </c>
      <c r="BA512" s="227">
        <v>0</v>
      </c>
      <c r="BB512" s="237" t="s">
        <v>704</v>
      </c>
      <c r="BC512" s="237" t="s">
        <v>1346</v>
      </c>
      <c r="BD512" s="237" t="s">
        <v>792</v>
      </c>
    </row>
    <row r="513" spans="1:56" ht="18" customHeight="1" x14ac:dyDescent="0.15">
      <c r="A513" s="199" t="s">
        <v>1194</v>
      </c>
      <c r="B513" s="200">
        <v>3190917.3041894357</v>
      </c>
      <c r="C513" s="200">
        <v>3641227.6867030961</v>
      </c>
      <c r="D513" s="228">
        <v>3.3588242557456964</v>
      </c>
      <c r="E513" s="228">
        <v>3.1315798872963723</v>
      </c>
      <c r="F513" s="201">
        <v>0.56368445614436802</v>
      </c>
      <c r="G513" s="201">
        <v>0.53073202063127534</v>
      </c>
      <c r="H513" s="200">
        <v>3843809.107468124</v>
      </c>
      <c r="I513" s="200">
        <v>4510244.444444444</v>
      </c>
      <c r="J513" s="201">
        <v>1.5895296730531765</v>
      </c>
      <c r="K513" s="201">
        <v>1.6026351551825819</v>
      </c>
      <c r="L513" s="201">
        <v>0.6614369245677737</v>
      </c>
      <c r="M513" s="201">
        <v>0.62595833787719468</v>
      </c>
      <c r="N513" s="201">
        <v>0.43230990061136448</v>
      </c>
      <c r="O513" s="201">
        <v>0.46547027643485944</v>
      </c>
      <c r="P513" s="201">
        <v>0.88225749712447188</v>
      </c>
      <c r="Q513" s="201">
        <v>0.90364027487302068</v>
      </c>
      <c r="R513" s="201">
        <v>0.8392224018466623</v>
      </c>
      <c r="S513" s="201">
        <v>0.86894213723732705</v>
      </c>
      <c r="T513" s="202">
        <v>1080326.7759562843</v>
      </c>
      <c r="U513" s="202">
        <v>1361970.8561020037</v>
      </c>
      <c r="V513" s="202">
        <v>3746000</v>
      </c>
      <c r="W513" s="202">
        <v>-7111000</v>
      </c>
      <c r="X513" s="202"/>
      <c r="Y513" s="202"/>
      <c r="Z513" s="203">
        <v>5.1722891071208457</v>
      </c>
      <c r="AA513" s="203">
        <v>6.2663200228975695</v>
      </c>
      <c r="AB513" s="202">
        <v>0</v>
      </c>
      <c r="AC513" s="202">
        <v>0</v>
      </c>
      <c r="AD513" s="202">
        <v>650516.57559198549</v>
      </c>
      <c r="AE513" s="202">
        <v>826361.74863387982</v>
      </c>
      <c r="AF513" s="202">
        <v>163313.29690346084</v>
      </c>
      <c r="AG513" s="202">
        <v>169368.30601092897</v>
      </c>
      <c r="AH513" s="202">
        <v>83490.346083788711</v>
      </c>
      <c r="AI513" s="202">
        <v>99453.916211293268</v>
      </c>
      <c r="AJ513" s="202">
        <v>192895.08196721313</v>
      </c>
      <c r="AK513" s="202">
        <v>385315.48269581061</v>
      </c>
      <c r="AL513" s="229">
        <v>7.0064878455749019E-2</v>
      </c>
      <c r="AM513" s="229">
        <v>7.0932077080637812E-2</v>
      </c>
      <c r="AN513" s="229">
        <v>3.0360427132229816E-2</v>
      </c>
      <c r="AO513" s="229">
        <v>6.3814079781313357E-2</v>
      </c>
      <c r="AP513" s="229">
        <v>0.15847717561868324</v>
      </c>
      <c r="AQ513" s="229">
        <v>0.21256010357534111</v>
      </c>
      <c r="AR513" s="229">
        <v>0</v>
      </c>
      <c r="AS513" s="229">
        <v>0</v>
      </c>
      <c r="AT513" s="229">
        <v>0</v>
      </c>
      <c r="AU513" s="229">
        <v>0</v>
      </c>
      <c r="AV513" s="229">
        <v>0</v>
      </c>
      <c r="AW513" s="229">
        <v>0</v>
      </c>
      <c r="AX513" s="229">
        <v>0</v>
      </c>
      <c r="AY513" s="229">
        <v>0</v>
      </c>
      <c r="AZ513" s="229">
        <v>0</v>
      </c>
      <c r="BA513" s="229">
        <v>0</v>
      </c>
      <c r="BB513" s="236" t="s">
        <v>704</v>
      </c>
      <c r="BC513" s="236" t="s">
        <v>1346</v>
      </c>
      <c r="BD513" s="236" t="s">
        <v>792</v>
      </c>
    </row>
    <row r="514" spans="1:56" ht="18" customHeight="1" x14ac:dyDescent="0.15">
      <c r="A514" s="194" t="s">
        <v>1195</v>
      </c>
      <c r="B514" s="195">
        <v>5456525.912660704</v>
      </c>
      <c r="C514" s="195">
        <v>5736928.8967300169</v>
      </c>
      <c r="D514" s="226">
        <v>5.2636486174801895</v>
      </c>
      <c r="E514" s="226">
        <v>4.0059658564466023</v>
      </c>
      <c r="F514" s="196">
        <v>0.56568856877934393</v>
      </c>
      <c r="G514" s="196">
        <v>0.56414308065704544</v>
      </c>
      <c r="H514" s="195">
        <v>8208001.767188374</v>
      </c>
      <c r="I514" s="195">
        <v>8757487.4675796535</v>
      </c>
      <c r="J514" s="196">
        <v>1.3827913155548015</v>
      </c>
      <c r="K514" s="196">
        <v>1.2947796137766934</v>
      </c>
      <c r="L514" s="196">
        <v>0.73263624310431874</v>
      </c>
      <c r="M514" s="196">
        <v>0.72123451694127771</v>
      </c>
      <c r="N514" s="196">
        <v>0.29876541520068034</v>
      </c>
      <c r="O514" s="196">
        <v>0.31165259177500709</v>
      </c>
      <c r="P514" s="196">
        <v>1.0918076989553855</v>
      </c>
      <c r="Q514" s="196">
        <v>1.0674165791726176</v>
      </c>
      <c r="R514" s="196">
        <v>1.0962565943972744</v>
      </c>
      <c r="S514" s="196">
        <v>1.070494220938224</v>
      </c>
      <c r="T514" s="197">
        <v>1458877.2676076021</v>
      </c>
      <c r="U514" s="197">
        <v>1599257.7551704864</v>
      </c>
      <c r="V514" s="197">
        <v>-836845248</v>
      </c>
      <c r="W514" s="197">
        <v>-774741264</v>
      </c>
      <c r="X514" s="197"/>
      <c r="Y514" s="197"/>
      <c r="Z514" s="198">
        <v>17.478188176902734</v>
      </c>
      <c r="AA514" s="198">
        <v>17.083329346866069</v>
      </c>
      <c r="AB514" s="197">
        <v>0</v>
      </c>
      <c r="AC514" s="197">
        <v>0</v>
      </c>
      <c r="AD514" s="197">
        <v>759062.30491894926</v>
      </c>
      <c r="AE514" s="197">
        <v>1072752.0385690329</v>
      </c>
      <c r="AF514" s="197">
        <v>176079.29709334826</v>
      </c>
      <c r="AG514" s="197">
        <v>185987.38513135831</v>
      </c>
      <c r="AH514" s="197">
        <v>166624.01369480157</v>
      </c>
      <c r="AI514" s="197">
        <v>179831.11137506989</v>
      </c>
      <c r="AJ514" s="197">
        <v>166979.92370039129</v>
      </c>
      <c r="AK514" s="197">
        <v>508469.5786752376</v>
      </c>
      <c r="AL514" s="227">
        <v>3.9080936786984696E-2</v>
      </c>
      <c r="AM514" s="227">
        <v>4.1627531487281329E-2</v>
      </c>
      <c r="AN514" s="227">
        <v>0.14090054893547452</v>
      </c>
      <c r="AO514" s="227">
        <v>0.13942679327755406</v>
      </c>
      <c r="AP514" s="227">
        <v>0.20617084449747614</v>
      </c>
      <c r="AQ514" s="227">
        <v>0.25905549843850134</v>
      </c>
      <c r="AR514" s="227">
        <v>0</v>
      </c>
      <c r="AS514" s="227">
        <v>0</v>
      </c>
      <c r="AT514" s="227">
        <v>0</v>
      </c>
      <c r="AU514" s="227">
        <v>0</v>
      </c>
      <c r="AV514" s="227">
        <v>0</v>
      </c>
      <c r="AW514" s="227">
        <v>0</v>
      </c>
      <c r="AX514" s="227">
        <v>0</v>
      </c>
      <c r="AY514" s="227">
        <v>0</v>
      </c>
      <c r="AZ514" s="227">
        <v>0</v>
      </c>
      <c r="BA514" s="227">
        <v>0</v>
      </c>
      <c r="BB514" s="237" t="s">
        <v>704</v>
      </c>
      <c r="BC514" s="237" t="s">
        <v>1346</v>
      </c>
      <c r="BD514" s="237" t="s">
        <v>795</v>
      </c>
    </row>
    <row r="515" spans="1:56" ht="18" customHeight="1" x14ac:dyDescent="0.15">
      <c r="A515" s="199" t="s">
        <v>1196</v>
      </c>
      <c r="B515" s="200">
        <v>4077160.6316952896</v>
      </c>
      <c r="C515" s="200">
        <v>4685713.2121521281</v>
      </c>
      <c r="D515" s="228">
        <v>4.3547216472952517</v>
      </c>
      <c r="E515" s="228">
        <v>3.5885624599750865</v>
      </c>
      <c r="F515" s="201">
        <v>0.52650070377532698</v>
      </c>
      <c r="G515" s="201">
        <v>0.51212844841958916</v>
      </c>
      <c r="H515" s="200">
        <v>6501883.2601598362</v>
      </c>
      <c r="I515" s="200">
        <v>7409688.0927279945</v>
      </c>
      <c r="J515" s="201">
        <v>0.44747447080691394</v>
      </c>
      <c r="K515" s="201">
        <v>0.58268225954736319</v>
      </c>
      <c r="L515" s="201">
        <v>0.69178805292184453</v>
      </c>
      <c r="M515" s="201">
        <v>0.65667689057251033</v>
      </c>
      <c r="N515" s="201">
        <v>0.32712312785243691</v>
      </c>
      <c r="O515" s="201">
        <v>0.36140043998262328</v>
      </c>
      <c r="P515" s="201">
        <v>0.99352038272830301</v>
      </c>
      <c r="Q515" s="201">
        <v>0.97699413534182411</v>
      </c>
      <c r="R515" s="201">
        <v>1.0123563042522727</v>
      </c>
      <c r="S515" s="201">
        <v>0.98787810408190402</v>
      </c>
      <c r="T515" s="202">
        <v>1256629.6168452078</v>
      </c>
      <c r="U515" s="202">
        <v>1608713.6298815394</v>
      </c>
      <c r="V515" s="202">
        <v>901230477</v>
      </c>
      <c r="W515" s="202">
        <v>1120623584</v>
      </c>
      <c r="X515" s="202"/>
      <c r="Y515" s="202"/>
      <c r="Z515" s="203">
        <v>12.116749842335015</v>
      </c>
      <c r="AA515" s="203">
        <v>11.757971775362931</v>
      </c>
      <c r="AB515" s="202">
        <v>0</v>
      </c>
      <c r="AC515" s="202">
        <v>0</v>
      </c>
      <c r="AD515" s="202">
        <v>754938.1645411778</v>
      </c>
      <c r="AE515" s="202">
        <v>1041688.1992291561</v>
      </c>
      <c r="AF515" s="202">
        <v>125659.89281868165</v>
      </c>
      <c r="AG515" s="202">
        <v>152765.42073343537</v>
      </c>
      <c r="AH515" s="202">
        <v>159050.14963441592</v>
      </c>
      <c r="AI515" s="202">
        <v>180862.88346653065</v>
      </c>
      <c r="AJ515" s="202">
        <v>142617.11806382137</v>
      </c>
      <c r="AK515" s="202">
        <v>462478.88193617866</v>
      </c>
      <c r="AL515" s="229">
        <v>3.0810813860033828E-2</v>
      </c>
      <c r="AM515" s="229">
        <v>5.5821181873086705E-2</v>
      </c>
      <c r="AN515" s="229">
        <v>0.75659258948478803</v>
      </c>
      <c r="AO515" s="229">
        <v>0.63158157040146767</v>
      </c>
      <c r="AP515" s="229">
        <v>0.21705270515661723</v>
      </c>
      <c r="AQ515" s="229">
        <v>0.27608523916532168</v>
      </c>
      <c r="AR515" s="229">
        <v>0</v>
      </c>
      <c r="AS515" s="229">
        <v>0</v>
      </c>
      <c r="AT515" s="229">
        <v>0</v>
      </c>
      <c r="AU515" s="229">
        <v>0</v>
      </c>
      <c r="AV515" s="229">
        <v>0</v>
      </c>
      <c r="AW515" s="229">
        <v>0</v>
      </c>
      <c r="AX515" s="229">
        <v>0</v>
      </c>
      <c r="AY515" s="229">
        <v>0</v>
      </c>
      <c r="AZ515" s="229">
        <v>0</v>
      </c>
      <c r="BA515" s="229">
        <v>0</v>
      </c>
      <c r="BB515" s="236" t="s">
        <v>705</v>
      </c>
      <c r="BC515" s="236" t="s">
        <v>1346</v>
      </c>
      <c r="BD515" s="236" t="s">
        <v>801</v>
      </c>
    </row>
    <row r="516" spans="1:56" ht="18" customHeight="1" x14ac:dyDescent="0.15">
      <c r="A516" s="194" t="s">
        <v>1197</v>
      </c>
      <c r="B516" s="195">
        <v>1101300.3547391009</v>
      </c>
      <c r="C516" s="195">
        <v>1576582.156138239</v>
      </c>
      <c r="D516" s="226">
        <v>2.5568033377979638</v>
      </c>
      <c r="E516" s="226">
        <v>2.2418331498754691</v>
      </c>
      <c r="F516" s="196">
        <v>0.60303008084461773</v>
      </c>
      <c r="G516" s="196">
        <v>0.54320869866781207</v>
      </c>
      <c r="H516" s="195">
        <v>1743656.7970551804</v>
      </c>
      <c r="I516" s="195">
        <v>2392720.74185726</v>
      </c>
      <c r="J516" s="196">
        <v>0.89729225357962838</v>
      </c>
      <c r="K516" s="196">
        <v>1.066686569202979</v>
      </c>
      <c r="L516" s="196">
        <v>0.61596903787917212</v>
      </c>
      <c r="M516" s="196">
        <v>0.46768109315444678</v>
      </c>
      <c r="N516" s="196">
        <v>0.36165577326256254</v>
      </c>
      <c r="O516" s="196">
        <v>0.49895788819036824</v>
      </c>
      <c r="P516" s="196">
        <v>1.0073389543023052</v>
      </c>
      <c r="Q516" s="196">
        <v>0.99092323221999801</v>
      </c>
      <c r="R516" s="196">
        <v>1.0062716928000519</v>
      </c>
      <c r="S516" s="196">
        <v>0.99036169671822349</v>
      </c>
      <c r="T516" s="197">
        <v>422933.43481446599</v>
      </c>
      <c r="U516" s="197">
        <v>839244.48990771268</v>
      </c>
      <c r="V516" s="197">
        <v>470775842</v>
      </c>
      <c r="W516" s="197">
        <v>711468567</v>
      </c>
      <c r="X516" s="197"/>
      <c r="Y516" s="197"/>
      <c r="Z516" s="198">
        <v>19.514044613699717</v>
      </c>
      <c r="AA516" s="198">
        <v>20.521939323217374</v>
      </c>
      <c r="AB516" s="197">
        <v>0</v>
      </c>
      <c r="AC516" s="197">
        <v>0</v>
      </c>
      <c r="AD516" s="197">
        <v>381247.79374051397</v>
      </c>
      <c r="AE516" s="197">
        <v>598342.67699446983</v>
      </c>
      <c r="AF516" s="197">
        <v>67163.432930339666</v>
      </c>
      <c r="AG516" s="197">
        <v>79948.621255735256</v>
      </c>
      <c r="AH516" s="197">
        <v>32551.873292510601</v>
      </c>
      <c r="AI516" s="197">
        <v>45784.779190872454</v>
      </c>
      <c r="AJ516" s="197">
        <v>36711.822752568871</v>
      </c>
      <c r="AK516" s="197">
        <v>281937.22290260112</v>
      </c>
      <c r="AL516" s="227">
        <v>5.6301961303356955E-2</v>
      </c>
      <c r="AM516" s="227">
        <v>8.2147084659312086E-2</v>
      </c>
      <c r="AN516" s="227">
        <v>0.50850913658402819</v>
      </c>
      <c r="AO516" s="227">
        <v>0.4067493558959166</v>
      </c>
      <c r="AP516" s="227">
        <v>0.35987480490266183</v>
      </c>
      <c r="AQ516" s="227">
        <v>0.36340696303511394</v>
      </c>
      <c r="AR516" s="227">
        <v>0</v>
      </c>
      <c r="AS516" s="227">
        <v>0</v>
      </c>
      <c r="AT516" s="227">
        <v>0</v>
      </c>
      <c r="AU516" s="227">
        <v>0</v>
      </c>
      <c r="AV516" s="227">
        <v>0</v>
      </c>
      <c r="AW516" s="227">
        <v>0</v>
      </c>
      <c r="AX516" s="227">
        <v>0</v>
      </c>
      <c r="AY516" s="227">
        <v>0</v>
      </c>
      <c r="AZ516" s="227">
        <v>0</v>
      </c>
      <c r="BA516" s="227">
        <v>0</v>
      </c>
      <c r="BB516" s="237" t="s">
        <v>706</v>
      </c>
      <c r="BC516" s="237" t="s">
        <v>1347</v>
      </c>
      <c r="BD516" s="237" t="s">
        <v>782</v>
      </c>
    </row>
    <row r="517" spans="1:56" ht="18" customHeight="1" x14ac:dyDescent="0.15">
      <c r="A517" s="199" t="s">
        <v>1198</v>
      </c>
      <c r="B517" s="200">
        <v>1485210.4937472218</v>
      </c>
      <c r="C517" s="200">
        <v>1851712.0584679211</v>
      </c>
      <c r="D517" s="228">
        <v>3.1703299005528605</v>
      </c>
      <c r="E517" s="228">
        <v>2.831651057691785</v>
      </c>
      <c r="F517" s="201">
        <v>0.56180796156177992</v>
      </c>
      <c r="G517" s="201">
        <v>0.52960014164785285</v>
      </c>
      <c r="H517" s="200">
        <v>2281233.3945028894</v>
      </c>
      <c r="I517" s="200">
        <v>2846911.5792710031</v>
      </c>
      <c r="J517" s="201">
        <v>0.42048871906304131</v>
      </c>
      <c r="K517" s="201">
        <v>0.5421901307229251</v>
      </c>
      <c r="L517" s="201">
        <v>0.64287134050413242</v>
      </c>
      <c r="M517" s="201">
        <v>0.60420459132858406</v>
      </c>
      <c r="N517" s="201">
        <v>0.37256470459988877</v>
      </c>
      <c r="O517" s="201">
        <v>0.39804735931081597</v>
      </c>
      <c r="P517" s="201">
        <v>1.0123847513871127</v>
      </c>
      <c r="Q517" s="201">
        <v>1.0041102596207574</v>
      </c>
      <c r="R517" s="201">
        <v>1.0076668172711287</v>
      </c>
      <c r="S517" s="201">
        <v>1.0021019438004144</v>
      </c>
      <c r="T517" s="202">
        <v>530411.23270114092</v>
      </c>
      <c r="U517" s="202">
        <v>732899.13092309982</v>
      </c>
      <c r="V517" s="202">
        <v>3835447133</v>
      </c>
      <c r="W517" s="202">
        <v>4424267737</v>
      </c>
      <c r="X517" s="202"/>
      <c r="Y517" s="202"/>
      <c r="Z517" s="203">
        <v>13.266050245270256</v>
      </c>
      <c r="AA517" s="203">
        <v>12.516553843085129</v>
      </c>
      <c r="AB517" s="202">
        <v>0</v>
      </c>
      <c r="AC517" s="202">
        <v>0</v>
      </c>
      <c r="AD517" s="202">
        <v>380191.39469551045</v>
      </c>
      <c r="AE517" s="202">
        <v>535334.79693287902</v>
      </c>
      <c r="AF517" s="202">
        <v>71405.016535783085</v>
      </c>
      <c r="AG517" s="202">
        <v>76101.281804711805</v>
      </c>
      <c r="AH517" s="202">
        <v>50478.706934360649</v>
      </c>
      <c r="AI517" s="202">
        <v>62805.326685434884</v>
      </c>
      <c r="AJ517" s="202">
        <v>75970.384116165354</v>
      </c>
      <c r="AK517" s="202">
        <v>234287.05628982076</v>
      </c>
      <c r="AL517" s="229">
        <v>3.5526160382404491E-2</v>
      </c>
      <c r="AM517" s="229">
        <v>6.0654119757027843E-2</v>
      </c>
      <c r="AN517" s="229">
        <v>0.51850917882822123</v>
      </c>
      <c r="AO517" s="229">
        <v>0.41386950804945416</v>
      </c>
      <c r="AP517" s="229">
        <v>0.30092591728834966</v>
      </c>
      <c r="AQ517" s="229">
        <v>0.30343703465787297</v>
      </c>
      <c r="AR517" s="229">
        <v>0</v>
      </c>
      <c r="AS517" s="229">
        <v>0</v>
      </c>
      <c r="AT517" s="229">
        <v>0</v>
      </c>
      <c r="AU517" s="229">
        <v>0</v>
      </c>
      <c r="AV517" s="229">
        <v>0</v>
      </c>
      <c r="AW517" s="229">
        <v>0</v>
      </c>
      <c r="AX517" s="229">
        <v>0</v>
      </c>
      <c r="AY517" s="229">
        <v>0</v>
      </c>
      <c r="AZ517" s="229">
        <v>0</v>
      </c>
      <c r="BA517" s="229">
        <v>0</v>
      </c>
      <c r="BB517" s="236" t="s">
        <v>706</v>
      </c>
      <c r="BC517" s="236" t="s">
        <v>1347</v>
      </c>
      <c r="BD517" s="236" t="s">
        <v>780</v>
      </c>
    </row>
    <row r="518" spans="1:56" ht="18" customHeight="1" x14ac:dyDescent="0.15">
      <c r="A518" s="194" t="s">
        <v>1199</v>
      </c>
      <c r="B518" s="195">
        <v>2260499.2414625464</v>
      </c>
      <c r="C518" s="195">
        <v>2569763.6701223948</v>
      </c>
      <c r="D518" s="226">
        <v>4.1093712494041803</v>
      </c>
      <c r="E518" s="226">
        <v>3.0718826845432661</v>
      </c>
      <c r="F518" s="196">
        <v>0.52711127994706286</v>
      </c>
      <c r="G518" s="196">
        <v>0.49895895101333676</v>
      </c>
      <c r="H518" s="195">
        <v>3100498.5904652853</v>
      </c>
      <c r="I518" s="195">
        <v>3540271.4927661815</v>
      </c>
      <c r="J518" s="196">
        <v>0.71996606907684457</v>
      </c>
      <c r="K518" s="196">
        <v>0.81498813758189781</v>
      </c>
      <c r="L518" s="196">
        <v>0.76429158004955811</v>
      </c>
      <c r="M518" s="196">
        <v>0.71938430688586508</v>
      </c>
      <c r="N518" s="196">
        <v>0.23784942518045937</v>
      </c>
      <c r="O518" s="196">
        <v>0.27558998127661039</v>
      </c>
      <c r="P518" s="196">
        <v>1.003881839463775</v>
      </c>
      <c r="Q518" s="196">
        <v>0.99013035747328182</v>
      </c>
      <c r="R518" s="196">
        <v>1.0313837376075419</v>
      </c>
      <c r="S518" s="196">
        <v>1.0078153514848447</v>
      </c>
      <c r="T518" s="197">
        <v>532818.70450430934</v>
      </c>
      <c r="U518" s="197">
        <v>721116.01343091903</v>
      </c>
      <c r="V518" s="197">
        <v>39455089</v>
      </c>
      <c r="W518" s="197">
        <v>342858952</v>
      </c>
      <c r="X518" s="197"/>
      <c r="Y518" s="197"/>
      <c r="Z518" s="198">
        <v>12.010752992323155</v>
      </c>
      <c r="AA518" s="198">
        <v>12.296679063219937</v>
      </c>
      <c r="AB518" s="197">
        <v>0</v>
      </c>
      <c r="AC518" s="197">
        <v>0</v>
      </c>
      <c r="AD518" s="197">
        <v>465854.99667321716</v>
      </c>
      <c r="AE518" s="197">
        <v>718861.65679978963</v>
      </c>
      <c r="AF518" s="197">
        <v>78041.941464093965</v>
      </c>
      <c r="AG518" s="197">
        <v>84455.147167592484</v>
      </c>
      <c r="AH518" s="197">
        <v>66828.532733996632</v>
      </c>
      <c r="AI518" s="197">
        <v>77035.14449069275</v>
      </c>
      <c r="AJ518" s="197">
        <v>101958.27985207422</v>
      </c>
      <c r="AK518" s="197">
        <v>382297.37420892203</v>
      </c>
      <c r="AL518" s="227">
        <v>2.7327231437102636E-2</v>
      </c>
      <c r="AM518" s="227">
        <v>3.8604042260734377E-2</v>
      </c>
      <c r="AN518" s="227">
        <v>0.53430840425091652</v>
      </c>
      <c r="AO518" s="227">
        <v>0.48040825471984028</v>
      </c>
      <c r="AP518" s="227">
        <v>0.25614034288843585</v>
      </c>
      <c r="AQ518" s="227">
        <v>0.29618422570203107</v>
      </c>
      <c r="AR518" s="227">
        <v>0</v>
      </c>
      <c r="AS518" s="227">
        <v>0</v>
      </c>
      <c r="AT518" s="227">
        <v>0</v>
      </c>
      <c r="AU518" s="227">
        <v>0</v>
      </c>
      <c r="AV518" s="227">
        <v>0</v>
      </c>
      <c r="AW518" s="227">
        <v>0</v>
      </c>
      <c r="AX518" s="227">
        <v>0</v>
      </c>
      <c r="AY518" s="227">
        <v>0</v>
      </c>
      <c r="AZ518" s="227">
        <v>0</v>
      </c>
      <c r="BA518" s="227">
        <v>0</v>
      </c>
      <c r="BB518" s="237" t="s">
        <v>706</v>
      </c>
      <c r="BC518" s="237" t="s">
        <v>1347</v>
      </c>
      <c r="BD518" s="237" t="s">
        <v>780</v>
      </c>
    </row>
    <row r="519" spans="1:56" ht="18" customHeight="1" x14ac:dyDescent="0.15">
      <c r="A519" s="199" t="s">
        <v>1200</v>
      </c>
      <c r="B519" s="200">
        <v>1420963.9966017541</v>
      </c>
      <c r="C519" s="200">
        <v>1565311.4695277049</v>
      </c>
      <c r="D519" s="228">
        <v>3.6780378390653881</v>
      </c>
      <c r="E519" s="228">
        <v>2.5818907587794961</v>
      </c>
      <c r="F519" s="201">
        <v>0.49928099998267461</v>
      </c>
      <c r="G519" s="201">
        <v>0.49865147025137468</v>
      </c>
      <c r="H519" s="200">
        <v>1803197.7259833547</v>
      </c>
      <c r="I519" s="200">
        <v>1979464.6446696375</v>
      </c>
      <c r="J519" s="201">
        <v>0.85874171947382627</v>
      </c>
      <c r="K519" s="201">
        <v>0.90974085120696135</v>
      </c>
      <c r="L519" s="201">
        <v>0.69633049452827556</v>
      </c>
      <c r="M519" s="201">
        <v>0.68826935590078153</v>
      </c>
      <c r="N519" s="201">
        <v>0.31221784549560011</v>
      </c>
      <c r="O519" s="201">
        <v>0.29528907868286369</v>
      </c>
      <c r="P519" s="201">
        <v>1.0605139555016809</v>
      </c>
      <c r="Q519" s="201">
        <v>1.0255867701359107</v>
      </c>
      <c r="R519" s="201">
        <v>1.0612925843998906</v>
      </c>
      <c r="S519" s="201">
        <v>1.0215629102582862</v>
      </c>
      <c r="T519" s="202">
        <v>431503.43414117984</v>
      </c>
      <c r="U519" s="202">
        <v>487955.55261176574</v>
      </c>
      <c r="V519" s="202">
        <v>-263132141</v>
      </c>
      <c r="W519" s="202">
        <v>-46725328</v>
      </c>
      <c r="X519" s="202"/>
      <c r="Y519" s="202"/>
      <c r="Z519" s="203">
        <v>132.12096944872181</v>
      </c>
      <c r="AA519" s="203">
        <v>30.9468040186918</v>
      </c>
      <c r="AB519" s="202">
        <v>0</v>
      </c>
      <c r="AC519" s="202">
        <v>0</v>
      </c>
      <c r="AD519" s="202">
        <v>356631.13774087868</v>
      </c>
      <c r="AE519" s="202">
        <v>544133.39619070885</v>
      </c>
      <c r="AF519" s="202">
        <v>68998.820645870219</v>
      </c>
      <c r="AG519" s="202">
        <v>75473.822782491916</v>
      </c>
      <c r="AH519" s="202">
        <v>40049.112488045088</v>
      </c>
      <c r="AI519" s="202">
        <v>44120.580754125716</v>
      </c>
      <c r="AJ519" s="202">
        <v>59617.927639745234</v>
      </c>
      <c r="AK519" s="202">
        <v>266620.54196935479</v>
      </c>
      <c r="AL519" s="229">
        <v>2.6947926467635663E-2</v>
      </c>
      <c r="AM519" s="229">
        <v>4.4337698971270476E-2</v>
      </c>
      <c r="AN519" s="229">
        <v>0.6851650253875472</v>
      </c>
      <c r="AO519" s="229">
        <v>0.62856975772512491</v>
      </c>
      <c r="AP519" s="229">
        <v>0.31843312943733576</v>
      </c>
      <c r="AQ519" s="229">
        <v>0.32496605218050822</v>
      </c>
      <c r="AR519" s="229">
        <v>0</v>
      </c>
      <c r="AS519" s="229">
        <v>0</v>
      </c>
      <c r="AT519" s="229">
        <v>0</v>
      </c>
      <c r="AU519" s="229">
        <v>0</v>
      </c>
      <c r="AV519" s="229">
        <v>0</v>
      </c>
      <c r="AW519" s="229">
        <v>0</v>
      </c>
      <c r="AX519" s="229">
        <v>0</v>
      </c>
      <c r="AY519" s="229">
        <v>0</v>
      </c>
      <c r="AZ519" s="229">
        <v>0</v>
      </c>
      <c r="BA519" s="229">
        <v>0</v>
      </c>
      <c r="BB519" s="236" t="s">
        <v>705</v>
      </c>
      <c r="BC519" s="236" t="s">
        <v>1347</v>
      </c>
      <c r="BD519" s="236" t="s">
        <v>776</v>
      </c>
    </row>
    <row r="520" spans="1:56" ht="18" customHeight="1" x14ac:dyDescent="0.15">
      <c r="A520" s="194" t="s">
        <v>1201</v>
      </c>
      <c r="B520" s="195">
        <v>1312797.4417199655</v>
      </c>
      <c r="C520" s="195">
        <v>1334119.3219366488</v>
      </c>
      <c r="D520" s="226">
        <v>3.9744223265119865</v>
      </c>
      <c r="E520" s="226">
        <v>2.5735518538494122</v>
      </c>
      <c r="F520" s="196">
        <v>0.61877174961533821</v>
      </c>
      <c r="G520" s="196">
        <v>0.6187661065559622</v>
      </c>
      <c r="H520" s="195">
        <v>1397073.2841352078</v>
      </c>
      <c r="I520" s="195">
        <v>1397086.0252459627</v>
      </c>
      <c r="J520" s="196">
        <v>1.2681652584506371</v>
      </c>
      <c r="K520" s="196">
        <v>1.2686238060019241</v>
      </c>
      <c r="L520" s="196">
        <v>0.73598319233877296</v>
      </c>
      <c r="M520" s="196">
        <v>0.72704978316291236</v>
      </c>
      <c r="N520" s="196">
        <v>0.25335179674742958</v>
      </c>
      <c r="O520" s="196">
        <v>0.26022209179897465</v>
      </c>
      <c r="P520" s="196">
        <v>1.0234747708363345</v>
      </c>
      <c r="Q520" s="196">
        <v>1.0040738375299865</v>
      </c>
      <c r="R520" s="196">
        <v>8.7948534984698276E-2</v>
      </c>
      <c r="S520" s="196">
        <v>0.42929998993597573</v>
      </c>
      <c r="T520" s="197">
        <v>346600.58966873115</v>
      </c>
      <c r="U520" s="197">
        <v>364148.15820915677</v>
      </c>
      <c r="V520" s="197">
        <v>-352999221</v>
      </c>
      <c r="W520" s="197">
        <v>-325176592</v>
      </c>
      <c r="X520" s="197"/>
      <c r="Y520" s="197"/>
      <c r="Z520" s="198">
        <v>62.37875363446598</v>
      </c>
      <c r="AA520" s="198">
        <v>45.037926020876363</v>
      </c>
      <c r="AB520" s="197">
        <v>0</v>
      </c>
      <c r="AC520" s="197">
        <v>0</v>
      </c>
      <c r="AD520" s="197">
        <v>284850.5816865518</v>
      </c>
      <c r="AE520" s="197">
        <v>454846.2224378555</v>
      </c>
      <c r="AF520" s="197">
        <v>48033.317093339181</v>
      </c>
      <c r="AG520" s="197">
        <v>50874.650758560172</v>
      </c>
      <c r="AH520" s="197">
        <v>27785.800445516987</v>
      </c>
      <c r="AI520" s="197">
        <v>27785.800445516987</v>
      </c>
      <c r="AJ520" s="197">
        <v>57598.020537657998</v>
      </c>
      <c r="AK520" s="197">
        <v>251626.07963616113</v>
      </c>
      <c r="AL520" s="227">
        <v>3.7852736778748321E-2</v>
      </c>
      <c r="AM520" s="227">
        <v>2.6437103672332131E-2</v>
      </c>
      <c r="AN520" s="227">
        <v>0.48652707384207644</v>
      </c>
      <c r="AO520" s="227">
        <v>0.48635121729793018</v>
      </c>
      <c r="AP520" s="227">
        <v>0.28184084484722299</v>
      </c>
      <c r="AQ520" s="227">
        <v>0.29002923607145553</v>
      </c>
      <c r="AR520" s="227">
        <v>0</v>
      </c>
      <c r="AS520" s="227">
        <v>0</v>
      </c>
      <c r="AT520" s="227">
        <v>0</v>
      </c>
      <c r="AU520" s="227">
        <v>0</v>
      </c>
      <c r="AV520" s="227">
        <v>0</v>
      </c>
      <c r="AW520" s="227">
        <v>0</v>
      </c>
      <c r="AX520" s="227">
        <v>0</v>
      </c>
      <c r="AY520" s="227">
        <v>0</v>
      </c>
      <c r="AZ520" s="227">
        <v>0</v>
      </c>
      <c r="BA520" s="227">
        <v>0</v>
      </c>
      <c r="BB520" s="237" t="s">
        <v>706</v>
      </c>
      <c r="BC520" s="237" t="s">
        <v>1347</v>
      </c>
      <c r="BD520" s="237" t="s">
        <v>782</v>
      </c>
    </row>
    <row r="521" spans="1:56" ht="18" customHeight="1" x14ac:dyDescent="0.15">
      <c r="A521" s="199" t="s">
        <v>1202</v>
      </c>
      <c r="B521" s="200">
        <v>1344081.7581758176</v>
      </c>
      <c r="C521" s="200">
        <v>1734752.121832873</v>
      </c>
      <c r="D521" s="228">
        <v>3.8725273792252404</v>
      </c>
      <c r="E521" s="228">
        <v>3.0269834354261929</v>
      </c>
      <c r="F521" s="201">
        <v>0.60387369970688043</v>
      </c>
      <c r="G521" s="201">
        <v>0.56529528458588807</v>
      </c>
      <c r="H521" s="200">
        <v>1827743.2045170034</v>
      </c>
      <c r="I521" s="200">
        <v>2441978.213279949</v>
      </c>
      <c r="J521" s="201">
        <v>0.56387621714520519</v>
      </c>
      <c r="K521" s="201">
        <v>0.59266384641875081</v>
      </c>
      <c r="L521" s="201">
        <v>0.78553990965494291</v>
      </c>
      <c r="M521" s="201">
        <v>0.67532076765059079</v>
      </c>
      <c r="N521" s="201">
        <v>0.24309888868556057</v>
      </c>
      <c r="O521" s="201">
        <v>0.26427105181231764</v>
      </c>
      <c r="P521" s="201">
        <v>1.0047777348216218</v>
      </c>
      <c r="Q521" s="201">
        <v>0.99932856093680633</v>
      </c>
      <c r="R521" s="201">
        <v>1.0042622195903159</v>
      </c>
      <c r="S521" s="201">
        <v>0.99904395855835926</v>
      </c>
      <c r="T521" s="202">
        <v>288251.895289529</v>
      </c>
      <c r="U521" s="202">
        <v>563237.98723320616</v>
      </c>
      <c r="V521" s="202">
        <v>955052411</v>
      </c>
      <c r="W521" s="202">
        <v>1520814777</v>
      </c>
      <c r="X521" s="202"/>
      <c r="Y521" s="202"/>
      <c r="Z521" s="203">
        <v>11.123412564407669</v>
      </c>
      <c r="AA521" s="203">
        <v>9.3655392575959766</v>
      </c>
      <c r="AB521" s="202">
        <v>0</v>
      </c>
      <c r="AC521" s="202">
        <v>0</v>
      </c>
      <c r="AD521" s="202">
        <v>303208.68073703925</v>
      </c>
      <c r="AE521" s="202">
        <v>499295.19056043541</v>
      </c>
      <c r="AF521" s="202">
        <v>42289.587055257252</v>
      </c>
      <c r="AG521" s="202">
        <v>49700.535429405005</v>
      </c>
      <c r="AH521" s="202">
        <v>35754.567987833267</v>
      </c>
      <c r="AI521" s="202">
        <v>50944.05957147439</v>
      </c>
      <c r="AJ521" s="202">
        <v>65192.865017536242</v>
      </c>
      <c r="AK521" s="202">
        <v>264962.86946625699</v>
      </c>
      <c r="AL521" s="229">
        <v>4.7578048450202783E-2</v>
      </c>
      <c r="AM521" s="229">
        <v>6.4820742234137627E-2</v>
      </c>
      <c r="AN521" s="229">
        <v>0.56650574746967486</v>
      </c>
      <c r="AO521" s="229">
        <v>0.4485821966137083</v>
      </c>
      <c r="AP521" s="229">
        <v>0.53662537118322906</v>
      </c>
      <c r="AQ521" s="229">
        <v>0.4473144079922024</v>
      </c>
      <c r="AR521" s="229">
        <v>0</v>
      </c>
      <c r="AS521" s="229">
        <v>0</v>
      </c>
      <c r="AT521" s="229">
        <v>0</v>
      </c>
      <c r="AU521" s="229">
        <v>0</v>
      </c>
      <c r="AV521" s="229">
        <v>0</v>
      </c>
      <c r="AW521" s="229">
        <v>0</v>
      </c>
      <c r="AX521" s="229">
        <v>0</v>
      </c>
      <c r="AY521" s="229">
        <v>0</v>
      </c>
      <c r="AZ521" s="229">
        <v>0</v>
      </c>
      <c r="BA521" s="229">
        <v>0</v>
      </c>
      <c r="BB521" s="236" t="s">
        <v>706</v>
      </c>
      <c r="BC521" s="236" t="s">
        <v>1347</v>
      </c>
      <c r="BD521" s="236" t="s">
        <v>782</v>
      </c>
    </row>
    <row r="522" spans="1:56" ht="18" customHeight="1" x14ac:dyDescent="0.15">
      <c r="A522" s="194" t="s">
        <v>1203</v>
      </c>
      <c r="B522" s="195">
        <v>1335909.8709258628</v>
      </c>
      <c r="C522" s="195">
        <v>1494872.1041168431</v>
      </c>
      <c r="D522" s="226">
        <v>4.0578419075699292</v>
      </c>
      <c r="E522" s="226">
        <v>2.9112241558518948</v>
      </c>
      <c r="F522" s="196">
        <v>0.49230293518128199</v>
      </c>
      <c r="G522" s="196">
        <v>0.49864640358043255</v>
      </c>
      <c r="H522" s="195">
        <v>1405061.2609668602</v>
      </c>
      <c r="I522" s="195">
        <v>1594364.9398530917</v>
      </c>
      <c r="J522" s="196">
        <v>0.99486406520904658</v>
      </c>
      <c r="K522" s="196">
        <v>0.92983247724581619</v>
      </c>
      <c r="L522" s="196">
        <v>0.80819935456479153</v>
      </c>
      <c r="M522" s="196">
        <v>0.77984031252010577</v>
      </c>
      <c r="N522" s="196">
        <v>0.21235687693343638</v>
      </c>
      <c r="O522" s="196">
        <v>0.23409137819141174</v>
      </c>
      <c r="P522" s="196">
        <v>1.0078641608715806</v>
      </c>
      <c r="Q522" s="196">
        <v>0.99152538972703508</v>
      </c>
      <c r="R522" s="196">
        <v>1.0191916398791465</v>
      </c>
      <c r="S522" s="196">
        <v>0.99913431919811169</v>
      </c>
      <c r="T522" s="197">
        <v>256228.37548684663</v>
      </c>
      <c r="U522" s="197">
        <v>329110.57526477624</v>
      </c>
      <c r="V522" s="197">
        <v>-417778153</v>
      </c>
      <c r="W522" s="197">
        <v>76298006</v>
      </c>
      <c r="X522" s="197"/>
      <c r="Y522" s="197"/>
      <c r="Z522" s="198">
        <v>16.171473292721355</v>
      </c>
      <c r="AA522" s="198">
        <v>11.558029279596276</v>
      </c>
      <c r="AB522" s="197">
        <v>0</v>
      </c>
      <c r="AC522" s="197">
        <v>0</v>
      </c>
      <c r="AD522" s="197">
        <v>289071.72082336864</v>
      </c>
      <c r="AE522" s="197">
        <v>449092.32183122658</v>
      </c>
      <c r="AF522" s="197">
        <v>46694.903091902976</v>
      </c>
      <c r="AG522" s="197">
        <v>52211.620584215925</v>
      </c>
      <c r="AH522" s="197">
        <v>26867.035428766656</v>
      </c>
      <c r="AI522" s="197">
        <v>31396.383549709601</v>
      </c>
      <c r="AJ522" s="197">
        <v>56655.149231294847</v>
      </c>
      <c r="AK522" s="197">
        <v>232026.9942090878</v>
      </c>
      <c r="AL522" s="227">
        <v>3.5148702683483121E-2</v>
      </c>
      <c r="AM522" s="227">
        <v>6.1054632969722925E-2</v>
      </c>
      <c r="AN522" s="227">
        <v>0.35941928786902066</v>
      </c>
      <c r="AO522" s="227">
        <v>0.33058602352111965</v>
      </c>
      <c r="AP522" s="227">
        <v>0.29589849600022144</v>
      </c>
      <c r="AQ522" s="227">
        <v>0.30160772126555452</v>
      </c>
      <c r="AR522" s="227">
        <v>0</v>
      </c>
      <c r="AS522" s="227">
        <v>0</v>
      </c>
      <c r="AT522" s="227">
        <v>0</v>
      </c>
      <c r="AU522" s="227">
        <v>0</v>
      </c>
      <c r="AV522" s="227">
        <v>0</v>
      </c>
      <c r="AW522" s="227">
        <v>0</v>
      </c>
      <c r="AX522" s="227">
        <v>0</v>
      </c>
      <c r="AY522" s="227">
        <v>0</v>
      </c>
      <c r="AZ522" s="227">
        <v>0</v>
      </c>
      <c r="BA522" s="227">
        <v>0</v>
      </c>
      <c r="BB522" s="237" t="s">
        <v>706</v>
      </c>
      <c r="BC522" s="237" t="s">
        <v>1347</v>
      </c>
      <c r="BD522" s="237" t="s">
        <v>782</v>
      </c>
    </row>
    <row r="523" spans="1:56" ht="18" customHeight="1" x14ac:dyDescent="0.15">
      <c r="A523" s="199" t="s">
        <v>1204</v>
      </c>
      <c r="B523" s="200">
        <v>1296651.5603951793</v>
      </c>
      <c r="C523" s="200">
        <v>1887437.9216238395</v>
      </c>
      <c r="D523" s="228">
        <v>3.8793998712599906</v>
      </c>
      <c r="E523" s="228">
        <v>3.3681811839438218</v>
      </c>
      <c r="F523" s="201">
        <v>0.5475956305507006</v>
      </c>
      <c r="G523" s="201">
        <v>0.44606853900296989</v>
      </c>
      <c r="H523" s="200">
        <v>1456047.0510386331</v>
      </c>
      <c r="I523" s="200">
        <v>2172382.6842748877</v>
      </c>
      <c r="J523" s="201">
        <v>0.57795570283357756</v>
      </c>
      <c r="K523" s="201">
        <v>0.66746033568733276</v>
      </c>
      <c r="L523" s="201">
        <v>0.73313677703096103</v>
      </c>
      <c r="M523" s="201">
        <v>0.5195274062844436</v>
      </c>
      <c r="N523" s="201">
        <v>0.311321805598129</v>
      </c>
      <c r="O523" s="201">
        <v>0.3629153634527254</v>
      </c>
      <c r="P523" s="201">
        <v>1.0506319322067201</v>
      </c>
      <c r="Q523" s="201">
        <v>1.0411165781161955</v>
      </c>
      <c r="R523" s="201">
        <v>1.0560421410283938</v>
      </c>
      <c r="S523" s="201">
        <v>1.0446684330396745</v>
      </c>
      <c r="T523" s="202">
        <v>346028.61447489099</v>
      </c>
      <c r="U523" s="202">
        <v>906862.19367970526</v>
      </c>
      <c r="V523" s="202">
        <v>603188335</v>
      </c>
      <c r="W523" s="202">
        <v>1115432532</v>
      </c>
      <c r="X523" s="202"/>
      <c r="Y523" s="202"/>
      <c r="Z523" s="203">
        <v>23.65197090479592</v>
      </c>
      <c r="AA523" s="203">
        <v>23.124508026584351</v>
      </c>
      <c r="AB523" s="202">
        <v>0</v>
      </c>
      <c r="AC523" s="202">
        <v>0</v>
      </c>
      <c r="AD523" s="202">
        <v>303244.0939033613</v>
      </c>
      <c r="AE523" s="202">
        <v>498329.13200534205</v>
      </c>
      <c r="AF523" s="202">
        <v>47971.230478366509</v>
      </c>
      <c r="AG523" s="202">
        <v>51883.648683003747</v>
      </c>
      <c r="AH523" s="202">
        <v>31966.249094917057</v>
      </c>
      <c r="AI523" s="202">
        <v>47281.038069800001</v>
      </c>
      <c r="AJ523" s="202">
        <v>67151.855283270852</v>
      </c>
      <c r="AK523" s="202">
        <v>262162.22441229952</v>
      </c>
      <c r="AL523" s="229">
        <v>3.0418809080770357E-2</v>
      </c>
      <c r="AM523" s="229">
        <v>4.4366657304528261E-2</v>
      </c>
      <c r="AN523" s="229">
        <v>0.38549922513308521</v>
      </c>
      <c r="AO523" s="229">
        <v>0.4305688388855356</v>
      </c>
      <c r="AP523" s="229">
        <v>0.28188126369166361</v>
      </c>
      <c r="AQ523" s="229">
        <v>0.29026203396369932</v>
      </c>
      <c r="AR523" s="229">
        <v>0</v>
      </c>
      <c r="AS523" s="229">
        <v>0</v>
      </c>
      <c r="AT523" s="229">
        <v>0</v>
      </c>
      <c r="AU523" s="229">
        <v>0</v>
      </c>
      <c r="AV523" s="229">
        <v>0</v>
      </c>
      <c r="AW523" s="229">
        <v>0</v>
      </c>
      <c r="AX523" s="229">
        <v>0</v>
      </c>
      <c r="AY523" s="229">
        <v>0</v>
      </c>
      <c r="AZ523" s="229">
        <v>0</v>
      </c>
      <c r="BA523" s="229">
        <v>0</v>
      </c>
      <c r="BB523" s="236" t="s">
        <v>706</v>
      </c>
      <c r="BC523" s="236" t="s">
        <v>1347</v>
      </c>
      <c r="BD523" s="236" t="s">
        <v>782</v>
      </c>
    </row>
    <row r="524" spans="1:56" ht="18" customHeight="1" x14ac:dyDescent="0.15">
      <c r="A524" s="194" t="s">
        <v>1205</v>
      </c>
      <c r="B524" s="195">
        <v>1357386.778773742</v>
      </c>
      <c r="C524" s="195">
        <v>2064335.8908363879</v>
      </c>
      <c r="D524" s="226">
        <v>2.5876586018335477</v>
      </c>
      <c r="E524" s="226">
        <v>2.9566554310670665</v>
      </c>
      <c r="F524" s="196">
        <v>0.77033467834936975</v>
      </c>
      <c r="G524" s="196">
        <v>0.64371630448474149</v>
      </c>
      <c r="H524" s="195">
        <v>2823586.0987004335</v>
      </c>
      <c r="I524" s="195">
        <v>3776075.5732089304</v>
      </c>
      <c r="J524" s="196">
        <v>1.4277079265671924</v>
      </c>
      <c r="K524" s="196">
        <v>0.9068293035716416</v>
      </c>
      <c r="L524" s="196">
        <v>0.59247526306656817</v>
      </c>
      <c r="M524" s="196">
        <v>0.54845565236255089</v>
      </c>
      <c r="N524" s="196">
        <v>0.48140495327475114</v>
      </c>
      <c r="O524" s="196">
        <v>0.50785367737927201</v>
      </c>
      <c r="P524" s="196">
        <v>0.93962755196130054</v>
      </c>
      <c r="Q524" s="196">
        <v>0.96385784346763559</v>
      </c>
      <c r="R524" s="196">
        <v>0.94438828426470334</v>
      </c>
      <c r="S524" s="196">
        <v>0.96722518748941844</v>
      </c>
      <c r="T524" s="197">
        <v>553168.68993668782</v>
      </c>
      <c r="U524" s="197">
        <v>932139.20313228923</v>
      </c>
      <c r="V524" s="197">
        <v>126551092</v>
      </c>
      <c r="W524" s="197">
        <v>815816454</v>
      </c>
      <c r="X524" s="197"/>
      <c r="Y524" s="197"/>
      <c r="Z524" s="198">
        <v>14.624898298937332</v>
      </c>
      <c r="AA524" s="198">
        <v>17.501336895510573</v>
      </c>
      <c r="AB524" s="197">
        <v>0</v>
      </c>
      <c r="AC524" s="197">
        <v>0</v>
      </c>
      <c r="AD524" s="197">
        <v>413315.40119960014</v>
      </c>
      <c r="AE524" s="197">
        <v>576367.62369210273</v>
      </c>
      <c r="AF524" s="197">
        <v>70104.739520159943</v>
      </c>
      <c r="AG524" s="197">
        <v>73012.174741752751</v>
      </c>
      <c r="AH524" s="197">
        <v>32594.871809396871</v>
      </c>
      <c r="AI524" s="197">
        <v>52862.652515828056</v>
      </c>
      <c r="AJ524" s="197">
        <v>113854.95764745085</v>
      </c>
      <c r="AK524" s="197">
        <v>283568.85004998336</v>
      </c>
      <c r="AL524" s="227">
        <v>6.5474671578553273E-2</v>
      </c>
      <c r="AM524" s="227">
        <v>6.9174385147155307E-2</v>
      </c>
      <c r="AN524" s="227">
        <v>0.66957468327359948</v>
      </c>
      <c r="AO524" s="227">
        <v>0.65421493442195178</v>
      </c>
      <c r="AP524" s="227">
        <v>0.27523042727935854</v>
      </c>
      <c r="AQ524" s="227">
        <v>0.2783529323267917</v>
      </c>
      <c r="AR524" s="227">
        <v>0</v>
      </c>
      <c r="AS524" s="227">
        <v>0</v>
      </c>
      <c r="AT524" s="227">
        <v>0</v>
      </c>
      <c r="AU524" s="227">
        <v>0</v>
      </c>
      <c r="AV524" s="227">
        <v>0</v>
      </c>
      <c r="AW524" s="227">
        <v>0</v>
      </c>
      <c r="AX524" s="227">
        <v>0</v>
      </c>
      <c r="AY524" s="227">
        <v>0</v>
      </c>
      <c r="AZ524" s="227">
        <v>0</v>
      </c>
      <c r="BA524" s="227">
        <v>0</v>
      </c>
      <c r="BB524" s="237" t="s">
        <v>705</v>
      </c>
      <c r="BC524" s="237" t="s">
        <v>1347</v>
      </c>
      <c r="BD524" s="237" t="s">
        <v>776</v>
      </c>
    </row>
    <row r="525" spans="1:56" ht="18" customHeight="1" x14ac:dyDescent="0.15">
      <c r="A525" s="199" t="s">
        <v>1206</v>
      </c>
      <c r="B525" s="200">
        <v>1839101.3107227175</v>
      </c>
      <c r="C525" s="200">
        <v>1982600.4532224534</v>
      </c>
      <c r="D525" s="228">
        <v>3.2204157856718298</v>
      </c>
      <c r="E525" s="228">
        <v>2.6420687200318316</v>
      </c>
      <c r="F525" s="201">
        <v>0.63585500537168271</v>
      </c>
      <c r="G525" s="201">
        <v>0.64046809322511855</v>
      </c>
      <c r="H525" s="200">
        <v>2855680.1832340816</v>
      </c>
      <c r="I525" s="200">
        <v>3099508.6403326406</v>
      </c>
      <c r="J525" s="201">
        <v>0.86450887360623097</v>
      </c>
      <c r="K525" s="201">
        <v>0.98207500875427189</v>
      </c>
      <c r="L525" s="201">
        <v>0.59978272625179441</v>
      </c>
      <c r="M525" s="201">
        <v>0.55613224081943791</v>
      </c>
      <c r="N525" s="201">
        <v>0.47932529607364738</v>
      </c>
      <c r="O525" s="201">
        <v>0.48333994174159767</v>
      </c>
      <c r="P525" s="201">
        <v>0.94190588068099168</v>
      </c>
      <c r="Q525" s="201">
        <v>0.95452955622631275</v>
      </c>
      <c r="R525" s="201">
        <v>0.94228842599004625</v>
      </c>
      <c r="S525" s="201">
        <v>0.954838557967986</v>
      </c>
      <c r="T525" s="202">
        <v>736040.11272419756</v>
      </c>
      <c r="U525" s="202">
        <v>880012.42052221717</v>
      </c>
      <c r="V525" s="202">
        <v>536211383</v>
      </c>
      <c r="W525" s="202">
        <v>538472009</v>
      </c>
      <c r="X525" s="202"/>
      <c r="Y525" s="202"/>
      <c r="Z525" s="203">
        <v>10.195212092398481</v>
      </c>
      <c r="AA525" s="203">
        <v>9.9452099356173136</v>
      </c>
      <c r="AB525" s="202">
        <v>0</v>
      </c>
      <c r="AC525" s="202">
        <v>0</v>
      </c>
      <c r="AD525" s="202">
        <v>469365.57940730825</v>
      </c>
      <c r="AE525" s="202">
        <v>605256.23831001797</v>
      </c>
      <c r="AF525" s="202">
        <v>89064.742485640789</v>
      </c>
      <c r="AG525" s="202">
        <v>94179.920257937207</v>
      </c>
      <c r="AH525" s="202">
        <v>59054.163994502975</v>
      </c>
      <c r="AI525" s="202">
        <v>64082.721942281263</v>
      </c>
      <c r="AJ525" s="202">
        <v>83949.528700799885</v>
      </c>
      <c r="AK525" s="202">
        <v>231290.88998907647</v>
      </c>
      <c r="AL525" s="229">
        <v>5.2957127271815431E-2</v>
      </c>
      <c r="AM525" s="229">
        <v>6.4393374741378337E-2</v>
      </c>
      <c r="AN525" s="229">
        <v>0.43455513980549015</v>
      </c>
      <c r="AO525" s="229">
        <v>0.38148994929557067</v>
      </c>
      <c r="AP525" s="229">
        <v>0.29160752014109503</v>
      </c>
      <c r="AQ525" s="229">
        <v>0.29666078541873403</v>
      </c>
      <c r="AR525" s="229">
        <v>0</v>
      </c>
      <c r="AS525" s="229">
        <v>0</v>
      </c>
      <c r="AT525" s="229">
        <v>0</v>
      </c>
      <c r="AU525" s="229">
        <v>0</v>
      </c>
      <c r="AV525" s="229">
        <v>0</v>
      </c>
      <c r="AW525" s="229">
        <v>0</v>
      </c>
      <c r="AX525" s="229">
        <v>0</v>
      </c>
      <c r="AY525" s="229">
        <v>0</v>
      </c>
      <c r="AZ525" s="229">
        <v>0</v>
      </c>
      <c r="BA525" s="229">
        <v>0</v>
      </c>
      <c r="BB525" s="236" t="s">
        <v>705</v>
      </c>
      <c r="BC525" s="236" t="s">
        <v>1347</v>
      </c>
      <c r="BD525" s="236" t="s">
        <v>777</v>
      </c>
    </row>
    <row r="526" spans="1:56" ht="18" customHeight="1" x14ac:dyDescent="0.15">
      <c r="A526" s="194" t="s">
        <v>1207</v>
      </c>
      <c r="B526" s="195">
        <v>1817026.7661164512</v>
      </c>
      <c r="C526" s="195">
        <v>2018196.1355492929</v>
      </c>
      <c r="D526" s="226">
        <v>2.7990114523777918</v>
      </c>
      <c r="E526" s="226">
        <v>2.1530825098455431</v>
      </c>
      <c r="F526" s="196">
        <v>0.6222176306113576</v>
      </c>
      <c r="G526" s="196">
        <v>0.60830438456685676</v>
      </c>
      <c r="H526" s="195">
        <v>2277083.5888480702</v>
      </c>
      <c r="I526" s="195">
        <v>2549451.6004982134</v>
      </c>
      <c r="J526" s="196">
        <v>1.1548483088136783</v>
      </c>
      <c r="K526" s="196">
        <v>1.0810607021912821</v>
      </c>
      <c r="L526" s="196">
        <v>0.63049955070743491</v>
      </c>
      <c r="M526" s="196">
        <v>0.61294983737726738</v>
      </c>
      <c r="N526" s="196">
        <v>0.37484609301752664</v>
      </c>
      <c r="O526" s="196">
        <v>0.37426945238570652</v>
      </c>
      <c r="P526" s="196">
        <v>1.007965245100954</v>
      </c>
      <c r="Q526" s="196">
        <v>1.0072472879177559</v>
      </c>
      <c r="R526" s="196">
        <v>1.0087593734825433</v>
      </c>
      <c r="S526" s="196">
        <v>1.0079044072228494</v>
      </c>
      <c r="T526" s="197">
        <v>671392.20645664539</v>
      </c>
      <c r="U526" s="197">
        <v>781143.14246892463</v>
      </c>
      <c r="V526" s="197">
        <v>-532348461</v>
      </c>
      <c r="W526" s="197">
        <v>-537499002</v>
      </c>
      <c r="X526" s="197"/>
      <c r="Y526" s="197"/>
      <c r="Z526" s="198">
        <v>15.141560803520317</v>
      </c>
      <c r="AA526" s="198">
        <v>16.465181365159076</v>
      </c>
      <c r="AB526" s="197">
        <v>0</v>
      </c>
      <c r="AC526" s="197">
        <v>0</v>
      </c>
      <c r="AD526" s="197">
        <v>542867.54166876362</v>
      </c>
      <c r="AE526" s="197">
        <v>799721.41125257919</v>
      </c>
      <c r="AF526" s="197">
        <v>104768.72636002215</v>
      </c>
      <c r="AG526" s="197">
        <v>113249.62714508582</v>
      </c>
      <c r="AH526" s="197">
        <v>45113.817372049722</v>
      </c>
      <c r="AI526" s="197">
        <v>51421.967767097784</v>
      </c>
      <c r="AJ526" s="197">
        <v>105663.33239394093</v>
      </c>
      <c r="AK526" s="197">
        <v>389290.38966332853</v>
      </c>
      <c r="AL526" s="227">
        <v>4.8023786778672112E-2</v>
      </c>
      <c r="AM526" s="227">
        <v>5.1637127220210008E-2</v>
      </c>
      <c r="AN526" s="227">
        <v>0.14278106536450477</v>
      </c>
      <c r="AO526" s="227">
        <v>0.13381548288744091</v>
      </c>
      <c r="AP526" s="227">
        <v>0.31998822843372265</v>
      </c>
      <c r="AQ526" s="227">
        <v>0.33862713594702637</v>
      </c>
      <c r="AR526" s="227">
        <v>0</v>
      </c>
      <c r="AS526" s="227">
        <v>0</v>
      </c>
      <c r="AT526" s="227">
        <v>0</v>
      </c>
      <c r="AU526" s="227">
        <v>0</v>
      </c>
      <c r="AV526" s="227">
        <v>0</v>
      </c>
      <c r="AW526" s="227">
        <v>0</v>
      </c>
      <c r="AX526" s="227">
        <v>0</v>
      </c>
      <c r="AY526" s="227">
        <v>0</v>
      </c>
      <c r="AZ526" s="227">
        <v>0</v>
      </c>
      <c r="BA526" s="227">
        <v>0</v>
      </c>
      <c r="BB526" s="237" t="s">
        <v>705</v>
      </c>
      <c r="BC526" s="237" t="s">
        <v>1347</v>
      </c>
      <c r="BD526" s="237" t="s">
        <v>777</v>
      </c>
    </row>
    <row r="527" spans="1:56" ht="18" customHeight="1" x14ac:dyDescent="0.15">
      <c r="A527" s="199" t="s">
        <v>1208</v>
      </c>
      <c r="B527" s="200">
        <v>1585461.7517404801</v>
      </c>
      <c r="C527" s="200">
        <v>2374973.9001818551</v>
      </c>
      <c r="D527" s="228">
        <v>2.9466448630439603</v>
      </c>
      <c r="E527" s="228">
        <v>2.8609090530829189</v>
      </c>
      <c r="F527" s="201">
        <v>0.61086381696175662</v>
      </c>
      <c r="G527" s="201">
        <v>0.516917528581189</v>
      </c>
      <c r="H527" s="200">
        <v>2008776.8097319934</v>
      </c>
      <c r="I527" s="200">
        <v>2992544.2941641104</v>
      </c>
      <c r="J527" s="201">
        <v>1.7113247419393558</v>
      </c>
      <c r="K527" s="201">
        <v>1.4871939333785653</v>
      </c>
      <c r="L527" s="201">
        <v>0.63437136531393468</v>
      </c>
      <c r="M527" s="201">
        <v>0.60621007697365148</v>
      </c>
      <c r="N527" s="201">
        <v>0.39766748525449713</v>
      </c>
      <c r="O527" s="201">
        <v>0.404772622086641</v>
      </c>
      <c r="P527" s="201">
        <v>0.96404444099839193</v>
      </c>
      <c r="Q527" s="201">
        <v>0.96497160379367053</v>
      </c>
      <c r="R527" s="201">
        <v>0.97321522342993338</v>
      </c>
      <c r="S527" s="201">
        <v>0.97074061152229407</v>
      </c>
      <c r="T527" s="202">
        <v>579690.21563584928</v>
      </c>
      <c r="U527" s="202">
        <v>935240.78934219957</v>
      </c>
      <c r="V527" s="202">
        <v>-975270063</v>
      </c>
      <c r="W527" s="202">
        <v>-206075718</v>
      </c>
      <c r="X527" s="202"/>
      <c r="Y527" s="202"/>
      <c r="Z527" s="203">
        <v>23.974499100593974</v>
      </c>
      <c r="AA527" s="203">
        <v>15.494191196247675</v>
      </c>
      <c r="AB527" s="202">
        <v>0</v>
      </c>
      <c r="AC527" s="202">
        <v>0</v>
      </c>
      <c r="AD527" s="202">
        <v>393645.57550653029</v>
      </c>
      <c r="AE527" s="202">
        <v>626730.04008155921</v>
      </c>
      <c r="AF527" s="202">
        <v>72092.575616745351</v>
      </c>
      <c r="AG527" s="202">
        <v>83043.79239148405</v>
      </c>
      <c r="AH527" s="202">
        <v>41483.862653612297</v>
      </c>
      <c r="AI527" s="202">
        <v>65638.522401219714</v>
      </c>
      <c r="AJ527" s="202">
        <v>77333.736806333691</v>
      </c>
      <c r="AK527" s="202">
        <v>332622.16254890797</v>
      </c>
      <c r="AL527" s="229">
        <v>6.6507231896456256E-2</v>
      </c>
      <c r="AM527" s="229">
        <v>8.1379947189847132E-2</v>
      </c>
      <c r="AN527" s="229">
        <v>0.33811629379122282</v>
      </c>
      <c r="AO527" s="229">
        <v>0.2491086391125904</v>
      </c>
      <c r="AP527" s="229">
        <v>0.2566807778211494</v>
      </c>
      <c r="AQ527" s="229">
        <v>0.29137073647679473</v>
      </c>
      <c r="AR527" s="229">
        <v>0</v>
      </c>
      <c r="AS527" s="229">
        <v>0</v>
      </c>
      <c r="AT527" s="229">
        <v>0</v>
      </c>
      <c r="AU527" s="229">
        <v>0</v>
      </c>
      <c r="AV527" s="229">
        <v>0</v>
      </c>
      <c r="AW527" s="229">
        <v>0</v>
      </c>
      <c r="AX527" s="229">
        <v>0</v>
      </c>
      <c r="AY527" s="229">
        <v>0</v>
      </c>
      <c r="AZ527" s="229">
        <v>0</v>
      </c>
      <c r="BA527" s="229">
        <v>0</v>
      </c>
      <c r="BB527" s="236" t="s">
        <v>706</v>
      </c>
      <c r="BC527" s="236" t="s">
        <v>1347</v>
      </c>
      <c r="BD527" s="236" t="s">
        <v>780</v>
      </c>
    </row>
    <row r="528" spans="1:56" ht="18" customHeight="1" x14ac:dyDescent="0.15">
      <c r="A528" s="194" t="s">
        <v>1209</v>
      </c>
      <c r="B528" s="195">
        <v>1238813.2786467418</v>
      </c>
      <c r="C528" s="195">
        <v>1797335.9424516407</v>
      </c>
      <c r="D528" s="226">
        <v>3.8915796713766939</v>
      </c>
      <c r="E528" s="226">
        <v>3.5875106465502333</v>
      </c>
      <c r="F528" s="196">
        <v>0.75377493968580556</v>
      </c>
      <c r="G528" s="196">
        <v>0.64704089209091353</v>
      </c>
      <c r="H528" s="195">
        <v>2321548.8267110242</v>
      </c>
      <c r="I528" s="195">
        <v>2879057.0832237811</v>
      </c>
      <c r="J528" s="196">
        <v>0.84442374121068409</v>
      </c>
      <c r="K528" s="196">
        <v>0.79892543813154204</v>
      </c>
      <c r="L528" s="196">
        <v>0.76988953365077428</v>
      </c>
      <c r="M528" s="196">
        <v>0.62026176187735371</v>
      </c>
      <c r="N528" s="196">
        <v>0.24332660388674671</v>
      </c>
      <c r="O528" s="196">
        <v>0.30779450823951732</v>
      </c>
      <c r="P528" s="196">
        <v>1.0787182104155548</v>
      </c>
      <c r="Q528" s="196">
        <v>1.0525124864159534</v>
      </c>
      <c r="R528" s="196">
        <v>1.0766185133801618</v>
      </c>
      <c r="S528" s="196">
        <v>1.0488263834055169</v>
      </c>
      <c r="T528" s="197">
        <v>285063.90126901516</v>
      </c>
      <c r="U528" s="197">
        <v>682517.18410109193</v>
      </c>
      <c r="V528" s="197">
        <v>-325528824</v>
      </c>
      <c r="W528" s="197">
        <v>302423807</v>
      </c>
      <c r="X528" s="197"/>
      <c r="Y528" s="197"/>
      <c r="Z528" s="198">
        <v>84.336314843273129</v>
      </c>
      <c r="AA528" s="198">
        <v>32.214848589275292</v>
      </c>
      <c r="AB528" s="197">
        <v>0</v>
      </c>
      <c r="AC528" s="197">
        <v>0</v>
      </c>
      <c r="AD528" s="197">
        <v>272362.01448769891</v>
      </c>
      <c r="AE528" s="197">
        <v>403291.16601829749</v>
      </c>
      <c r="AF528" s="197">
        <v>50524.547769162666</v>
      </c>
      <c r="AG528" s="197">
        <v>55373.82459152738</v>
      </c>
      <c r="AH528" s="197">
        <v>31125.530464411233</v>
      </c>
      <c r="AI528" s="197">
        <v>46471.349341346286</v>
      </c>
      <c r="AJ528" s="197">
        <v>55356.611836986558</v>
      </c>
      <c r="AK528" s="197">
        <v>195941.24073726291</v>
      </c>
      <c r="AL528" s="227">
        <v>3.7997686627143729E-2</v>
      </c>
      <c r="AM528" s="227">
        <v>8.9485024664782031E-2</v>
      </c>
      <c r="AN528" s="227">
        <v>0.33583273917382939</v>
      </c>
      <c r="AO528" s="227">
        <v>0.29392977239884766</v>
      </c>
      <c r="AP528" s="227">
        <v>0.24715585062372752</v>
      </c>
      <c r="AQ528" s="227">
        <v>0.25924438865909788</v>
      </c>
      <c r="AR528" s="227">
        <v>0</v>
      </c>
      <c r="AS528" s="227">
        <v>0</v>
      </c>
      <c r="AT528" s="227">
        <v>0</v>
      </c>
      <c r="AU528" s="227">
        <v>0</v>
      </c>
      <c r="AV528" s="227">
        <v>0</v>
      </c>
      <c r="AW528" s="227">
        <v>0</v>
      </c>
      <c r="AX528" s="227">
        <v>0</v>
      </c>
      <c r="AY528" s="227">
        <v>0</v>
      </c>
      <c r="AZ528" s="227">
        <v>0</v>
      </c>
      <c r="BA528" s="227">
        <v>0</v>
      </c>
      <c r="BB528" s="237" t="s">
        <v>705</v>
      </c>
      <c r="BC528" s="237" t="s">
        <v>1347</v>
      </c>
      <c r="BD528" s="237" t="s">
        <v>806</v>
      </c>
    </row>
    <row r="529" spans="1:56" ht="18" customHeight="1" x14ac:dyDescent="0.15">
      <c r="A529" s="199" t="s">
        <v>1210</v>
      </c>
      <c r="B529" s="200">
        <v>1356590.4393427297</v>
      </c>
      <c r="C529" s="200">
        <v>1858003.433158349</v>
      </c>
      <c r="D529" s="228">
        <v>4.3263897380722911</v>
      </c>
      <c r="E529" s="228">
        <v>3.712161242386641</v>
      </c>
      <c r="F529" s="201">
        <v>0.57064804340398112</v>
      </c>
      <c r="G529" s="201">
        <v>0.48740012416630168</v>
      </c>
      <c r="H529" s="200">
        <v>1051461.5197756365</v>
      </c>
      <c r="I529" s="200">
        <v>1755967.871602186</v>
      </c>
      <c r="J529" s="201">
        <v>1.6355842179483453</v>
      </c>
      <c r="K529" s="201">
        <v>1.5242281071032253</v>
      </c>
      <c r="L529" s="201">
        <v>0.79918962152611761</v>
      </c>
      <c r="M529" s="201">
        <v>0.66776580573821998</v>
      </c>
      <c r="N529" s="201">
        <v>0.19579257518036677</v>
      </c>
      <c r="O529" s="201">
        <v>0.32838328258570953</v>
      </c>
      <c r="P529" s="201">
        <v>1.0149725569214301</v>
      </c>
      <c r="Q529" s="201">
        <v>0.99950077105840207</v>
      </c>
      <c r="R529" s="201">
        <v>1.0126967163860119</v>
      </c>
      <c r="S529" s="201">
        <v>0.99812451817064385</v>
      </c>
      <c r="T529" s="202">
        <v>272417.43955846399</v>
      </c>
      <c r="U529" s="202">
        <v>617292.27355098515</v>
      </c>
      <c r="V529" s="202">
        <v>-101697436</v>
      </c>
      <c r="W529" s="202">
        <v>71602071</v>
      </c>
      <c r="X529" s="202"/>
      <c r="Y529" s="202"/>
      <c r="Z529" s="203">
        <v>18.357250115408569</v>
      </c>
      <c r="AA529" s="203">
        <v>19.900361031123932</v>
      </c>
      <c r="AB529" s="202">
        <v>0</v>
      </c>
      <c r="AC529" s="202">
        <v>0</v>
      </c>
      <c r="AD529" s="202">
        <v>263346.2012081116</v>
      </c>
      <c r="AE529" s="202">
        <v>396476.17772903788</v>
      </c>
      <c r="AF529" s="202">
        <v>46053.947756364163</v>
      </c>
      <c r="AG529" s="202">
        <v>52364.578131741691</v>
      </c>
      <c r="AH529" s="202">
        <v>20628.793937868548</v>
      </c>
      <c r="AI529" s="202">
        <v>35007.156802818929</v>
      </c>
      <c r="AJ529" s="202">
        <v>65896.817273119523</v>
      </c>
      <c r="AK529" s="202">
        <v>213911.67161656843</v>
      </c>
      <c r="AL529" s="229">
        <v>5.5139224575634117E-2</v>
      </c>
      <c r="AM529" s="229">
        <v>0.10406227378170947</v>
      </c>
      <c r="AN529" s="229">
        <v>0.13785133149986953</v>
      </c>
      <c r="AO529" s="229">
        <v>0.18628958040720267</v>
      </c>
      <c r="AP529" s="229">
        <v>0.22507465782462815</v>
      </c>
      <c r="AQ529" s="229">
        <v>0.25706126556657061</v>
      </c>
      <c r="AR529" s="229">
        <v>0</v>
      </c>
      <c r="AS529" s="229">
        <v>0</v>
      </c>
      <c r="AT529" s="229">
        <v>0</v>
      </c>
      <c r="AU529" s="229">
        <v>0</v>
      </c>
      <c r="AV529" s="229">
        <v>0</v>
      </c>
      <c r="AW529" s="229">
        <v>0</v>
      </c>
      <c r="AX529" s="229">
        <v>0</v>
      </c>
      <c r="AY529" s="229">
        <v>0</v>
      </c>
      <c r="AZ529" s="229">
        <v>0</v>
      </c>
      <c r="BA529" s="229">
        <v>0</v>
      </c>
      <c r="BB529" s="236" t="s">
        <v>705</v>
      </c>
      <c r="BC529" s="236" t="s">
        <v>1347</v>
      </c>
      <c r="BD529" s="236" t="s">
        <v>806</v>
      </c>
    </row>
    <row r="530" spans="1:56" ht="18" customHeight="1" x14ac:dyDescent="0.15">
      <c r="A530" s="194" t="s">
        <v>1211</v>
      </c>
      <c r="B530" s="195">
        <v>1237965.6032955076</v>
      </c>
      <c r="C530" s="195">
        <v>1714618.5553241102</v>
      </c>
      <c r="D530" s="226">
        <v>3.5730891324390202</v>
      </c>
      <c r="E530" s="226">
        <v>3.4589946639803357</v>
      </c>
      <c r="F530" s="196">
        <v>0.45572491857132108</v>
      </c>
      <c r="G530" s="196">
        <v>0.42175885629035825</v>
      </c>
      <c r="H530" s="195">
        <v>1274147.879900513</v>
      </c>
      <c r="I530" s="195">
        <v>1905509.5792009949</v>
      </c>
      <c r="J530" s="196">
        <v>1.472493877956121</v>
      </c>
      <c r="K530" s="196">
        <v>1.4877466276587461</v>
      </c>
      <c r="L530" s="196">
        <v>0.69828079751659011</v>
      </c>
      <c r="M530" s="196">
        <v>0.61804888892686549</v>
      </c>
      <c r="N530" s="196">
        <v>0.34097941733855858</v>
      </c>
      <c r="O530" s="196">
        <v>0.39892684100331799</v>
      </c>
      <c r="P530" s="196">
        <v>0.98838169341117488</v>
      </c>
      <c r="Q530" s="196">
        <v>0.97713336625647396</v>
      </c>
      <c r="R530" s="196">
        <v>0.94425948238758228</v>
      </c>
      <c r="S530" s="196">
        <v>0.94317102719166401</v>
      </c>
      <c r="T530" s="197">
        <v>373517.99452821392</v>
      </c>
      <c r="U530" s="197">
        <v>654900.46227265662</v>
      </c>
      <c r="V530" s="197">
        <v>-263097034</v>
      </c>
      <c r="W530" s="197">
        <v>-83522769</v>
      </c>
      <c r="X530" s="197"/>
      <c r="Y530" s="197"/>
      <c r="Z530" s="198">
        <v>13.695014057559312</v>
      </c>
      <c r="AA530" s="198">
        <v>15.323064044766992</v>
      </c>
      <c r="AB530" s="197">
        <v>0</v>
      </c>
      <c r="AC530" s="197">
        <v>0</v>
      </c>
      <c r="AD530" s="197">
        <v>283639.46895694081</v>
      </c>
      <c r="AE530" s="197">
        <v>376375.53726099804</v>
      </c>
      <c r="AF530" s="197">
        <v>37377.892585108035</v>
      </c>
      <c r="AG530" s="197">
        <v>43317.516679620705</v>
      </c>
      <c r="AH530" s="197">
        <v>31780.833328151719</v>
      </c>
      <c r="AI530" s="197">
        <v>45385.285683196016</v>
      </c>
      <c r="AJ530" s="197">
        <v>65878.409389087508</v>
      </c>
      <c r="AK530" s="197">
        <v>151976.21327529926</v>
      </c>
      <c r="AL530" s="227">
        <v>4.1022520265178095E-2</v>
      </c>
      <c r="AM530" s="227">
        <v>0.11490054140012518</v>
      </c>
      <c r="AN530" s="227">
        <v>0.20291741034323821</v>
      </c>
      <c r="AO530" s="227">
        <v>0.27574927644920449</v>
      </c>
      <c r="AP530" s="227">
        <v>0.25330091305634389</v>
      </c>
      <c r="AQ530" s="227">
        <v>0.26688099047699626</v>
      </c>
      <c r="AR530" s="227">
        <v>0</v>
      </c>
      <c r="AS530" s="227">
        <v>0</v>
      </c>
      <c r="AT530" s="227">
        <v>0</v>
      </c>
      <c r="AU530" s="227">
        <v>0</v>
      </c>
      <c r="AV530" s="227">
        <v>0</v>
      </c>
      <c r="AW530" s="227">
        <v>0</v>
      </c>
      <c r="AX530" s="227">
        <v>0</v>
      </c>
      <c r="AY530" s="227">
        <v>0</v>
      </c>
      <c r="AZ530" s="227">
        <v>0</v>
      </c>
      <c r="BA530" s="227">
        <v>0</v>
      </c>
      <c r="BB530" s="237" t="s">
        <v>705</v>
      </c>
      <c r="BC530" s="237" t="s">
        <v>1347</v>
      </c>
      <c r="BD530" s="237" t="s">
        <v>806</v>
      </c>
    </row>
    <row r="531" spans="1:56" ht="18" customHeight="1" x14ac:dyDescent="0.15">
      <c r="A531" s="199" t="s">
        <v>1212</v>
      </c>
      <c r="B531" s="200">
        <v>1297358.8086775187</v>
      </c>
      <c r="C531" s="200">
        <v>2004165.6754645335</v>
      </c>
      <c r="D531" s="228">
        <v>4.1282784315306023</v>
      </c>
      <c r="E531" s="228">
        <v>4.0084037082988058</v>
      </c>
      <c r="F531" s="201">
        <v>0.65526997130804421</v>
      </c>
      <c r="G531" s="201">
        <v>0.54034623307726781</v>
      </c>
      <c r="H531" s="200">
        <v>1881237.363970245</v>
      </c>
      <c r="I531" s="200">
        <v>2670555.8566404181</v>
      </c>
      <c r="J531" s="201">
        <v>0.86385002092385332</v>
      </c>
      <c r="K531" s="201">
        <v>0.86046062387151334</v>
      </c>
      <c r="L531" s="201">
        <v>0.77575979055207378</v>
      </c>
      <c r="M531" s="201">
        <v>0.54145902947482161</v>
      </c>
      <c r="N531" s="201">
        <v>0.22268949484302242</v>
      </c>
      <c r="O531" s="201">
        <v>0.29507692772221794</v>
      </c>
      <c r="P531" s="201">
        <v>1.0946118850041271</v>
      </c>
      <c r="Q531" s="201">
        <v>1.0581926605318506</v>
      </c>
      <c r="R531" s="201">
        <v>1.0975013103835967</v>
      </c>
      <c r="S531" s="201">
        <v>1.061835789842964</v>
      </c>
      <c r="T531" s="202">
        <v>290920.01098695886</v>
      </c>
      <c r="U531" s="202">
        <v>918992.07392075704</v>
      </c>
      <c r="V531" s="202">
        <v>-461425478</v>
      </c>
      <c r="W531" s="202">
        <v>-16563288</v>
      </c>
      <c r="X531" s="202"/>
      <c r="Y531" s="202"/>
      <c r="Z531" s="203" t="s">
        <v>713</v>
      </c>
      <c r="AA531" s="203">
        <v>37.944275979280647</v>
      </c>
      <c r="AB531" s="202">
        <v>0</v>
      </c>
      <c r="AC531" s="202">
        <v>0</v>
      </c>
      <c r="AD531" s="202">
        <v>293388.6195648791</v>
      </c>
      <c r="AE531" s="202">
        <v>433948.34115596511</v>
      </c>
      <c r="AF531" s="202">
        <v>44609.416352827662</v>
      </c>
      <c r="AG531" s="202">
        <v>47977.743471629998</v>
      </c>
      <c r="AH531" s="202">
        <v>38835.946745930465</v>
      </c>
      <c r="AI531" s="202">
        <v>59602.780634317904</v>
      </c>
      <c r="AJ531" s="202">
        <v>86398.172492141064</v>
      </c>
      <c r="AK531" s="202">
        <v>223351.96171682907</v>
      </c>
      <c r="AL531" s="229">
        <v>1.5891096045685005E-2</v>
      </c>
      <c r="AM531" s="229">
        <v>6.964151411018954E-2</v>
      </c>
      <c r="AN531" s="229">
        <v>0.45320080155259412</v>
      </c>
      <c r="AO531" s="229">
        <v>0.51253739205956406</v>
      </c>
      <c r="AP531" s="229">
        <v>0.26087519401574377</v>
      </c>
      <c r="AQ531" s="229">
        <v>0.28496147960855495</v>
      </c>
      <c r="AR531" s="229">
        <v>0</v>
      </c>
      <c r="AS531" s="229">
        <v>0</v>
      </c>
      <c r="AT531" s="229">
        <v>0</v>
      </c>
      <c r="AU531" s="229">
        <v>0</v>
      </c>
      <c r="AV531" s="229">
        <v>0</v>
      </c>
      <c r="AW531" s="229">
        <v>0</v>
      </c>
      <c r="AX531" s="229">
        <v>0</v>
      </c>
      <c r="AY531" s="229">
        <v>0</v>
      </c>
      <c r="AZ531" s="229">
        <v>0</v>
      </c>
      <c r="BA531" s="229">
        <v>0</v>
      </c>
      <c r="BB531" s="236" t="s">
        <v>705</v>
      </c>
      <c r="BC531" s="236" t="s">
        <v>1347</v>
      </c>
      <c r="BD531" s="236" t="s">
        <v>806</v>
      </c>
    </row>
    <row r="532" spans="1:56" ht="18" customHeight="1" x14ac:dyDescent="0.15">
      <c r="A532" s="194" t="s">
        <v>1213</v>
      </c>
      <c r="B532" s="195">
        <v>1912603.2607728518</v>
      </c>
      <c r="C532" s="195">
        <v>1920453.8616729605</v>
      </c>
      <c r="D532" s="226">
        <v>4.0309109208872158</v>
      </c>
      <c r="E532" s="226">
        <v>3.0996985340409839</v>
      </c>
      <c r="F532" s="196">
        <v>0.60992740220977915</v>
      </c>
      <c r="G532" s="196">
        <v>0.60992740220977915</v>
      </c>
      <c r="H532" s="195">
        <v>1964467.4033935131</v>
      </c>
      <c r="I532" s="195">
        <v>1964467.4033935131</v>
      </c>
      <c r="J532" s="196">
        <v>2.4827839677633183</v>
      </c>
      <c r="K532" s="196">
        <v>2.4827839677633183</v>
      </c>
      <c r="L532" s="196">
        <v>0.79973923912557798</v>
      </c>
      <c r="M532" s="196">
        <v>0.80055788274985518</v>
      </c>
      <c r="N532" s="196">
        <v>0.20319300298677448</v>
      </c>
      <c r="O532" s="196">
        <v>0.20319300298677448</v>
      </c>
      <c r="P532" s="196">
        <v>1.0127739528205368</v>
      </c>
      <c r="Q532" s="196">
        <v>1.0077231767770021</v>
      </c>
      <c r="R532" s="196">
        <v>1.0240463434192841</v>
      </c>
      <c r="S532" s="196">
        <v>1.015558102287897</v>
      </c>
      <c r="T532" s="197">
        <v>383019.38425327197</v>
      </c>
      <c r="U532" s="197">
        <v>383019.38425327197</v>
      </c>
      <c r="V532" s="197">
        <v>-124703151</v>
      </c>
      <c r="W532" s="197">
        <v>-114242664</v>
      </c>
      <c r="X532" s="197"/>
      <c r="Y532" s="197"/>
      <c r="Z532" s="198">
        <v>10.104095441588372</v>
      </c>
      <c r="AA532" s="198">
        <v>9.94027943266709</v>
      </c>
      <c r="AB532" s="197">
        <v>0</v>
      </c>
      <c r="AC532" s="197">
        <v>0</v>
      </c>
      <c r="AD532" s="197">
        <v>334546.77331746934</v>
      </c>
      <c r="AE532" s="197">
        <v>478924.13822357875</v>
      </c>
      <c r="AF532" s="197">
        <v>54375.683099684451</v>
      </c>
      <c r="AG532" s="197">
        <v>55270.051626920496</v>
      </c>
      <c r="AH532" s="197">
        <v>39527.517148621388</v>
      </c>
      <c r="AI532" s="197">
        <v>39527.517148621388</v>
      </c>
      <c r="AJ532" s="197">
        <v>81131.526253168486</v>
      </c>
      <c r="AK532" s="197">
        <v>231601.22456158506</v>
      </c>
      <c r="AL532" s="227">
        <v>4.0005395728553265E-2</v>
      </c>
      <c r="AM532" s="227">
        <v>2.9000492255968853E-2</v>
      </c>
      <c r="AN532" s="227">
        <v>0</v>
      </c>
      <c r="AO532" s="227">
        <v>0</v>
      </c>
      <c r="AP532" s="227">
        <v>0.34372940176075517</v>
      </c>
      <c r="AQ532" s="227">
        <v>0.31586393656895129</v>
      </c>
      <c r="AR532" s="227">
        <v>0</v>
      </c>
      <c r="AS532" s="227">
        <v>0</v>
      </c>
      <c r="AT532" s="227">
        <v>0</v>
      </c>
      <c r="AU532" s="227">
        <v>0</v>
      </c>
      <c r="AV532" s="227">
        <v>0</v>
      </c>
      <c r="AW532" s="227">
        <v>0</v>
      </c>
      <c r="AX532" s="227">
        <v>0</v>
      </c>
      <c r="AY532" s="227">
        <v>0</v>
      </c>
      <c r="AZ532" s="227">
        <v>0</v>
      </c>
      <c r="BA532" s="227">
        <v>0</v>
      </c>
      <c r="BB532" s="237" t="s">
        <v>705</v>
      </c>
      <c r="BC532" s="237" t="s">
        <v>1347</v>
      </c>
      <c r="BD532" s="237" t="s">
        <v>803</v>
      </c>
    </row>
    <row r="533" spans="1:56" ht="18" customHeight="1" x14ac:dyDescent="0.15">
      <c r="A533" s="199" t="s">
        <v>1214</v>
      </c>
      <c r="B533" s="200">
        <v>3116893.35364172</v>
      </c>
      <c r="C533" s="200">
        <v>3518196.3579039741</v>
      </c>
      <c r="D533" s="228">
        <v>5.3461937678159046</v>
      </c>
      <c r="E533" s="228">
        <v>4.0025654854334434</v>
      </c>
      <c r="F533" s="201">
        <v>0.51727058505555046</v>
      </c>
      <c r="G533" s="201">
        <v>0.51378278699581448</v>
      </c>
      <c r="H533" s="200">
        <v>5029792.8055660026</v>
      </c>
      <c r="I533" s="200">
        <v>5684769.3829760561</v>
      </c>
      <c r="J533" s="201">
        <v>0.60803081045784757</v>
      </c>
      <c r="K533" s="201">
        <v>0.82845188122819347</v>
      </c>
      <c r="L533" s="201">
        <v>0.77479392952935633</v>
      </c>
      <c r="M533" s="201">
        <v>0.70915604953600886</v>
      </c>
      <c r="N533" s="201">
        <v>0.21191379751925651</v>
      </c>
      <c r="O533" s="201">
        <v>0.25599780627791258</v>
      </c>
      <c r="P533" s="201">
        <v>1.0506674219720407</v>
      </c>
      <c r="Q533" s="201">
        <v>1.0238461489125399</v>
      </c>
      <c r="R533" s="201">
        <v>1.0165859208792947</v>
      </c>
      <c r="S533" s="201">
        <v>1.0041582859815361</v>
      </c>
      <c r="T533" s="202">
        <v>701943.30424971797</v>
      </c>
      <c r="U533" s="202">
        <v>1023246.1272408174</v>
      </c>
      <c r="V533" s="202">
        <v>197851014</v>
      </c>
      <c r="W533" s="202">
        <v>99450367</v>
      </c>
      <c r="X533" s="202"/>
      <c r="Y533" s="202"/>
      <c r="Z533" s="203">
        <v>11.367499096694615</v>
      </c>
      <c r="AA533" s="203">
        <v>14.360303005103464</v>
      </c>
      <c r="AB533" s="202">
        <v>0</v>
      </c>
      <c r="AC533" s="202">
        <v>0</v>
      </c>
      <c r="AD533" s="202">
        <v>499987.40917638218</v>
      </c>
      <c r="AE533" s="202">
        <v>652185.23379716696</v>
      </c>
      <c r="AF533" s="202">
        <v>99456.158204838925</v>
      </c>
      <c r="AG533" s="202">
        <v>145453.1366428482</v>
      </c>
      <c r="AH533" s="202">
        <v>109037.76858468098</v>
      </c>
      <c r="AI533" s="202">
        <v>122615.58819104929</v>
      </c>
      <c r="AJ533" s="202">
        <v>107367.37169361918</v>
      </c>
      <c r="AK533" s="202">
        <v>268019.39764322428</v>
      </c>
      <c r="AL533" s="229">
        <v>5.6462406034489737E-2</v>
      </c>
      <c r="AM533" s="229">
        <v>0.13959857108616602</v>
      </c>
      <c r="AN533" s="229">
        <v>0.53004781565576764</v>
      </c>
      <c r="AO533" s="229">
        <v>0.51163097372333444</v>
      </c>
      <c r="AP533" s="229">
        <v>0.22184425347678879</v>
      </c>
      <c r="AQ533" s="229">
        <v>0.26106467969632935</v>
      </c>
      <c r="AR533" s="229">
        <v>0</v>
      </c>
      <c r="AS533" s="229">
        <v>0</v>
      </c>
      <c r="AT533" s="229">
        <v>0</v>
      </c>
      <c r="AU533" s="229">
        <v>0</v>
      </c>
      <c r="AV533" s="229">
        <v>0</v>
      </c>
      <c r="AW533" s="229">
        <v>0</v>
      </c>
      <c r="AX533" s="229">
        <v>0</v>
      </c>
      <c r="AY533" s="229">
        <v>0</v>
      </c>
      <c r="AZ533" s="229">
        <v>0</v>
      </c>
      <c r="BA533" s="229">
        <v>0</v>
      </c>
      <c r="BB533" s="236" t="s">
        <v>704</v>
      </c>
      <c r="BC533" s="236" t="s">
        <v>1347</v>
      </c>
      <c r="BD533" s="236" t="s">
        <v>797</v>
      </c>
    </row>
    <row r="534" spans="1:56" ht="18" customHeight="1" x14ac:dyDescent="0.15">
      <c r="A534" s="194" t="s">
        <v>1215</v>
      </c>
      <c r="B534" s="195">
        <v>1806337.0842083939</v>
      </c>
      <c r="C534" s="195">
        <v>2797986.9853124893</v>
      </c>
      <c r="D534" s="226">
        <v>4.0797395038164712</v>
      </c>
      <c r="E534" s="226">
        <v>4.5956099882467241</v>
      </c>
      <c r="F534" s="196">
        <v>0.48428791980560876</v>
      </c>
      <c r="G534" s="196">
        <v>0.38831214526884139</v>
      </c>
      <c r="H534" s="195">
        <v>1966750.6067461257</v>
      </c>
      <c r="I534" s="195">
        <v>3309929.9301414727</v>
      </c>
      <c r="J534" s="196">
        <v>1.01541108283087</v>
      </c>
      <c r="K534" s="196">
        <v>0.8326776280334971</v>
      </c>
      <c r="L534" s="196">
        <v>0.66205280451423187</v>
      </c>
      <c r="M534" s="196">
        <v>0.57939413020336195</v>
      </c>
      <c r="N534" s="196">
        <v>0.38511115194321754</v>
      </c>
      <c r="O534" s="196">
        <v>0.42316602631849265</v>
      </c>
      <c r="P534" s="196">
        <v>1.0532011955054432</v>
      </c>
      <c r="Q534" s="196">
        <v>1.0178858210316735</v>
      </c>
      <c r="R534" s="196">
        <v>1.0529465451002789</v>
      </c>
      <c r="S534" s="196">
        <v>1.0177014768538408</v>
      </c>
      <c r="T534" s="197">
        <v>610446.5517101665</v>
      </c>
      <c r="U534" s="197">
        <v>1176849.7496370329</v>
      </c>
      <c r="V534" s="197">
        <v>498465217</v>
      </c>
      <c r="W534" s="197">
        <v>1360355579</v>
      </c>
      <c r="X534" s="197"/>
      <c r="Y534" s="197"/>
      <c r="Z534" s="198">
        <v>65.018464144651475</v>
      </c>
      <c r="AA534" s="198">
        <v>26.98765261307069</v>
      </c>
      <c r="AB534" s="197">
        <v>0</v>
      </c>
      <c r="AC534" s="197">
        <v>0</v>
      </c>
      <c r="AD534" s="197">
        <v>362563.81662558665</v>
      </c>
      <c r="AE534" s="197">
        <v>484046.54769220384</v>
      </c>
      <c r="AF534" s="197">
        <v>56653.863558091638</v>
      </c>
      <c r="AG534" s="197">
        <v>61350.824256339271</v>
      </c>
      <c r="AH534" s="197">
        <v>47402.868116284568</v>
      </c>
      <c r="AI534" s="197">
        <v>76955.732754836747</v>
      </c>
      <c r="AJ534" s="197">
        <v>91470.100212715683</v>
      </c>
      <c r="AK534" s="197">
        <v>230479.81199986493</v>
      </c>
      <c r="AL534" s="227">
        <v>4.2153514015694497E-2</v>
      </c>
      <c r="AM534" s="227">
        <v>7.7723561516689549E-2</v>
      </c>
      <c r="AN534" s="227">
        <v>0.43681641814398042</v>
      </c>
      <c r="AO534" s="227">
        <v>0.37164464121149887</v>
      </c>
      <c r="AP534" s="227">
        <v>0.24439061011337485</v>
      </c>
      <c r="AQ534" s="227">
        <v>0.25419412390541529</v>
      </c>
      <c r="AR534" s="227">
        <v>0</v>
      </c>
      <c r="AS534" s="227">
        <v>0</v>
      </c>
      <c r="AT534" s="227">
        <v>0</v>
      </c>
      <c r="AU534" s="227">
        <v>0</v>
      </c>
      <c r="AV534" s="227">
        <v>0</v>
      </c>
      <c r="AW534" s="227">
        <v>0</v>
      </c>
      <c r="AX534" s="227">
        <v>0</v>
      </c>
      <c r="AY534" s="227">
        <v>0</v>
      </c>
      <c r="AZ534" s="227">
        <v>0</v>
      </c>
      <c r="BA534" s="227">
        <v>0</v>
      </c>
      <c r="BB534" s="237" t="s">
        <v>705</v>
      </c>
      <c r="BC534" s="237" t="s">
        <v>1347</v>
      </c>
      <c r="BD534" s="237" t="s">
        <v>806</v>
      </c>
    </row>
    <row r="535" spans="1:56" ht="18" customHeight="1" x14ac:dyDescent="0.15">
      <c r="A535" s="199" t="s">
        <v>1216</v>
      </c>
      <c r="B535" s="200">
        <v>1391063.7912165639</v>
      </c>
      <c r="C535" s="200">
        <v>1971991.3229809671</v>
      </c>
      <c r="D535" s="228">
        <v>3.517600148887694</v>
      </c>
      <c r="E535" s="228">
        <v>3.6586941043084971</v>
      </c>
      <c r="F535" s="201">
        <v>0.55662286135807393</v>
      </c>
      <c r="G535" s="201">
        <v>0.46884339597622909</v>
      </c>
      <c r="H535" s="200">
        <v>1597267.2777777778</v>
      </c>
      <c r="I535" s="200">
        <v>2404376.668145576</v>
      </c>
      <c r="J535" s="201">
        <v>0.90661036679133911</v>
      </c>
      <c r="K535" s="201">
        <v>0.66141349219392387</v>
      </c>
      <c r="L535" s="201">
        <v>0.7267211666386667</v>
      </c>
      <c r="M535" s="201">
        <v>0.64784069869319805</v>
      </c>
      <c r="N535" s="201">
        <v>0.3261160408602527</v>
      </c>
      <c r="O535" s="201">
        <v>0.40794797767370883</v>
      </c>
      <c r="P535" s="201">
        <v>0.99890408756191496</v>
      </c>
      <c r="Q535" s="201">
        <v>0.98888717164500461</v>
      </c>
      <c r="R535" s="201">
        <v>0.99740349332973843</v>
      </c>
      <c r="S535" s="201">
        <v>0.98774135360413384</v>
      </c>
      <c r="T535" s="202">
        <v>380148.28999485599</v>
      </c>
      <c r="U535" s="202">
        <v>694455.08648405364</v>
      </c>
      <c r="V535" s="202">
        <v>125134950</v>
      </c>
      <c r="W535" s="202">
        <v>546354249</v>
      </c>
      <c r="X535" s="202"/>
      <c r="Y535" s="202"/>
      <c r="Z535" s="203">
        <v>17.637517126315142</v>
      </c>
      <c r="AA535" s="203">
        <v>16.1137168311487</v>
      </c>
      <c r="AB535" s="202">
        <v>0</v>
      </c>
      <c r="AC535" s="202">
        <v>0</v>
      </c>
      <c r="AD535" s="202">
        <v>357207.56410751026</v>
      </c>
      <c r="AE535" s="202">
        <v>479042.48443930049</v>
      </c>
      <c r="AF535" s="202">
        <v>57956.891846707818</v>
      </c>
      <c r="AG535" s="202">
        <v>60928.112975823045</v>
      </c>
      <c r="AH535" s="202">
        <v>39309.696309156381</v>
      </c>
      <c r="AI535" s="202">
        <v>56083.641782407409</v>
      </c>
      <c r="AJ535" s="202">
        <v>56043.07748199589</v>
      </c>
      <c r="AK535" s="202">
        <v>200111.43454218112</v>
      </c>
      <c r="AL535" s="229">
        <v>2.8843326712142917E-2</v>
      </c>
      <c r="AM535" s="229">
        <v>5.2122003968217347E-2</v>
      </c>
      <c r="AN535" s="229">
        <v>0.53238624839487936</v>
      </c>
      <c r="AO535" s="229">
        <v>0.52535831789986154</v>
      </c>
      <c r="AP535" s="229">
        <v>0.28216735303053897</v>
      </c>
      <c r="AQ535" s="229">
        <v>0.28934766170356813</v>
      </c>
      <c r="AR535" s="229">
        <v>0</v>
      </c>
      <c r="AS535" s="229">
        <v>0</v>
      </c>
      <c r="AT535" s="229">
        <v>0</v>
      </c>
      <c r="AU535" s="229">
        <v>0</v>
      </c>
      <c r="AV535" s="229">
        <v>0</v>
      </c>
      <c r="AW535" s="229">
        <v>0</v>
      </c>
      <c r="AX535" s="229">
        <v>0</v>
      </c>
      <c r="AY535" s="229">
        <v>0</v>
      </c>
      <c r="AZ535" s="229">
        <v>0</v>
      </c>
      <c r="BA535" s="229">
        <v>0</v>
      </c>
      <c r="BB535" s="236" t="s">
        <v>705</v>
      </c>
      <c r="BC535" s="236" t="s">
        <v>1347</v>
      </c>
      <c r="BD535" s="236" t="s">
        <v>802</v>
      </c>
    </row>
    <row r="536" spans="1:56" ht="18" customHeight="1" x14ac:dyDescent="0.15">
      <c r="A536" s="194" t="s">
        <v>1217</v>
      </c>
      <c r="B536" s="195">
        <v>1187746.4546737212</v>
      </c>
      <c r="C536" s="195">
        <v>1466495.008415218</v>
      </c>
      <c r="D536" s="226">
        <v>3.1418203819777721</v>
      </c>
      <c r="E536" s="226">
        <v>2.6275156818371959</v>
      </c>
      <c r="F536" s="196">
        <v>0.45178722455354559</v>
      </c>
      <c r="G536" s="196">
        <v>0.42729881854863749</v>
      </c>
      <c r="H536" s="195">
        <v>1107002.9987906273</v>
      </c>
      <c r="I536" s="195">
        <v>1529666.2570924666</v>
      </c>
      <c r="J536" s="196">
        <v>1.9961529011982657</v>
      </c>
      <c r="K536" s="196">
        <v>1.8738208151860332</v>
      </c>
      <c r="L536" s="196">
        <v>0.65617531455081268</v>
      </c>
      <c r="M536" s="196">
        <v>0.59407684419797357</v>
      </c>
      <c r="N536" s="196">
        <v>0.4300512853959742</v>
      </c>
      <c r="O536" s="196">
        <v>0.46059853071871881</v>
      </c>
      <c r="P536" s="196">
        <v>0.9211603583729292</v>
      </c>
      <c r="Q536" s="196">
        <v>0.92842440701793927</v>
      </c>
      <c r="R536" s="196">
        <v>0.91369441236208737</v>
      </c>
      <c r="S536" s="196">
        <v>0.92390202228011487</v>
      </c>
      <c r="T536" s="197">
        <v>408376.55117157975</v>
      </c>
      <c r="U536" s="197">
        <v>595284.28178382467</v>
      </c>
      <c r="V536" s="197">
        <v>-324421713</v>
      </c>
      <c r="W536" s="197">
        <v>-191138716</v>
      </c>
      <c r="X536" s="197"/>
      <c r="Y536" s="197"/>
      <c r="Z536" s="198">
        <v>14.909015853496166</v>
      </c>
      <c r="AA536" s="198">
        <v>11.859291750257528</v>
      </c>
      <c r="AB536" s="197">
        <v>0</v>
      </c>
      <c r="AC536" s="197">
        <v>0</v>
      </c>
      <c r="AD536" s="197">
        <v>290481.54850088182</v>
      </c>
      <c r="AE536" s="197">
        <v>425069.67916351731</v>
      </c>
      <c r="AF536" s="197">
        <v>53027.756815318724</v>
      </c>
      <c r="AG536" s="197">
        <v>57347.412496850593</v>
      </c>
      <c r="AH536" s="197">
        <v>26472.370319979844</v>
      </c>
      <c r="AI536" s="197">
        <v>36417.789518770471</v>
      </c>
      <c r="AJ536" s="197">
        <v>101206.37722348199</v>
      </c>
      <c r="AK536" s="197">
        <v>252107.74845049132</v>
      </c>
      <c r="AL536" s="227">
        <v>3.1653806709841775E-2</v>
      </c>
      <c r="AM536" s="227">
        <v>6.975630112747136E-2</v>
      </c>
      <c r="AN536" s="227">
        <v>0.36895304167324366</v>
      </c>
      <c r="AO536" s="227">
        <v>0.2910943603382069</v>
      </c>
      <c r="AP536" s="227">
        <v>0.28514886496647973</v>
      </c>
      <c r="AQ536" s="227">
        <v>0.29845253685373596</v>
      </c>
      <c r="AR536" s="227">
        <v>0</v>
      </c>
      <c r="AS536" s="227">
        <v>0</v>
      </c>
      <c r="AT536" s="227">
        <v>0</v>
      </c>
      <c r="AU536" s="227">
        <v>0</v>
      </c>
      <c r="AV536" s="227">
        <v>0</v>
      </c>
      <c r="AW536" s="227">
        <v>0</v>
      </c>
      <c r="AX536" s="227">
        <v>0</v>
      </c>
      <c r="AY536" s="227">
        <v>0</v>
      </c>
      <c r="AZ536" s="227">
        <v>0</v>
      </c>
      <c r="BA536" s="227">
        <v>0</v>
      </c>
      <c r="BB536" s="237" t="s">
        <v>705</v>
      </c>
      <c r="BC536" s="237" t="s">
        <v>1347</v>
      </c>
      <c r="BD536" s="237" t="s">
        <v>802</v>
      </c>
    </row>
    <row r="537" spans="1:56" ht="18" customHeight="1" x14ac:dyDescent="0.15">
      <c r="A537" s="199" t="s">
        <v>1218</v>
      </c>
      <c r="B537" s="200">
        <v>4707230.8721966203</v>
      </c>
      <c r="C537" s="200">
        <v>4946369.0086021507</v>
      </c>
      <c r="D537" s="228">
        <v>5.3130161079452893</v>
      </c>
      <c r="E537" s="228">
        <v>4.7230702952996744</v>
      </c>
      <c r="F537" s="201">
        <v>0.53976539753808017</v>
      </c>
      <c r="G537" s="201">
        <v>0.53117143021667712</v>
      </c>
      <c r="H537" s="200">
        <v>6544843.5059907837</v>
      </c>
      <c r="I537" s="200">
        <v>6844673.5050691245</v>
      </c>
      <c r="J537" s="201">
        <v>1.5262371984156404</v>
      </c>
      <c r="K537" s="201">
        <v>1.4564435918236951</v>
      </c>
      <c r="L537" s="201">
        <v>0.83929860650262023</v>
      </c>
      <c r="M537" s="201">
        <v>0.84675627726046454</v>
      </c>
      <c r="N537" s="201">
        <v>0.18230508259568229</v>
      </c>
      <c r="O537" s="201">
        <v>0.17236940203408962</v>
      </c>
      <c r="P537" s="201">
        <v>0.90192717239718156</v>
      </c>
      <c r="Q537" s="201">
        <v>0.9260224998230242</v>
      </c>
      <c r="R537" s="201">
        <v>0.90555317115636436</v>
      </c>
      <c r="S537" s="201">
        <v>0.9290125508779028</v>
      </c>
      <c r="T537" s="202">
        <v>756458.56067588332</v>
      </c>
      <c r="U537" s="202">
        <v>758000.00092165906</v>
      </c>
      <c r="V537" s="202">
        <v>-246366097</v>
      </c>
      <c r="W537" s="202">
        <v>-244339590</v>
      </c>
      <c r="X537" s="202"/>
      <c r="Y537" s="202"/>
      <c r="Z537" s="203">
        <v>4.9533999853918234</v>
      </c>
      <c r="AA537" s="203">
        <v>4.9143893902123184</v>
      </c>
      <c r="AB537" s="202">
        <v>0</v>
      </c>
      <c r="AC537" s="202">
        <v>0</v>
      </c>
      <c r="AD537" s="202">
        <v>628077.9563748081</v>
      </c>
      <c r="AE537" s="202">
        <v>782010.64761904767</v>
      </c>
      <c r="AF537" s="202">
        <v>121082.22334869432</v>
      </c>
      <c r="AG537" s="202">
        <v>124524.78371735792</v>
      </c>
      <c r="AH537" s="202">
        <v>149660.81474654379</v>
      </c>
      <c r="AI537" s="202">
        <v>157026.2875576037</v>
      </c>
      <c r="AJ537" s="202">
        <v>112188.97603686637</v>
      </c>
      <c r="AK537" s="202">
        <v>274730.24454685103</v>
      </c>
      <c r="AL537" s="229">
        <v>4.6444042063080844E-2</v>
      </c>
      <c r="AM537" s="229">
        <v>5.351383685525455E-2</v>
      </c>
      <c r="AN537" s="229">
        <v>0.37368917011816621</v>
      </c>
      <c r="AO537" s="229">
        <v>0.37322834497374036</v>
      </c>
      <c r="AP537" s="229">
        <v>0.2878893174600648</v>
      </c>
      <c r="AQ537" s="229">
        <v>0.29729400716590448</v>
      </c>
      <c r="AR537" s="229">
        <v>0</v>
      </c>
      <c r="AS537" s="229">
        <v>0</v>
      </c>
      <c r="AT537" s="229">
        <v>0</v>
      </c>
      <c r="AU537" s="229">
        <v>0</v>
      </c>
      <c r="AV537" s="229">
        <v>0</v>
      </c>
      <c r="AW537" s="229">
        <v>0</v>
      </c>
      <c r="AX537" s="229">
        <v>0</v>
      </c>
      <c r="AY537" s="229">
        <v>0</v>
      </c>
      <c r="AZ537" s="229">
        <v>0</v>
      </c>
      <c r="BA537" s="229">
        <v>0</v>
      </c>
      <c r="BB537" s="236" t="s">
        <v>704</v>
      </c>
      <c r="BC537" s="236" t="s">
        <v>1347</v>
      </c>
      <c r="BD537" s="236" t="s">
        <v>794</v>
      </c>
    </row>
    <row r="538" spans="1:56" ht="18" customHeight="1" x14ac:dyDescent="0.15">
      <c r="A538" s="194" t="s">
        <v>1219</v>
      </c>
      <c r="B538" s="195">
        <v>1344969.8292543956</v>
      </c>
      <c r="C538" s="195">
        <v>2028566.2016767962</v>
      </c>
      <c r="D538" s="226">
        <v>3.5859436409123218</v>
      </c>
      <c r="E538" s="226">
        <v>3.4525000497250682</v>
      </c>
      <c r="F538" s="196">
        <v>0.55365087309983818</v>
      </c>
      <c r="G538" s="196">
        <v>0.46445091967609614</v>
      </c>
      <c r="H538" s="195">
        <v>1300589.9499131758</v>
      </c>
      <c r="I538" s="195">
        <v>2130621.4413935314</v>
      </c>
      <c r="J538" s="196">
        <v>0.29883159495927847</v>
      </c>
      <c r="K538" s="196">
        <v>0.44963339369262006</v>
      </c>
      <c r="L538" s="196">
        <v>0.68664055927424616</v>
      </c>
      <c r="M538" s="196">
        <v>0.53904641127377451</v>
      </c>
      <c r="N538" s="196">
        <v>0.30128400798728089</v>
      </c>
      <c r="O538" s="196">
        <v>0.34065287268884042</v>
      </c>
      <c r="P538" s="196">
        <v>0.96085910765408833</v>
      </c>
      <c r="Q538" s="196">
        <v>0.98840939180497778</v>
      </c>
      <c r="R538" s="196">
        <v>0.93299419434965569</v>
      </c>
      <c r="S538" s="196">
        <v>0.97025640527070101</v>
      </c>
      <c r="T538" s="197">
        <v>421458.99348817021</v>
      </c>
      <c r="U538" s="197">
        <v>935074.87063164753</v>
      </c>
      <c r="V538" s="197">
        <v>1189992579</v>
      </c>
      <c r="W538" s="197">
        <v>1387339056</v>
      </c>
      <c r="X538" s="197"/>
      <c r="Y538" s="197"/>
      <c r="Z538" s="198">
        <v>9.4983781240185614</v>
      </c>
      <c r="AA538" s="198">
        <v>12.991852513765636</v>
      </c>
      <c r="AB538" s="197">
        <v>0</v>
      </c>
      <c r="AC538" s="197">
        <v>0</v>
      </c>
      <c r="AD538" s="197">
        <v>304510.71415780339</v>
      </c>
      <c r="AE538" s="197">
        <v>474096.96586715872</v>
      </c>
      <c r="AF538" s="197">
        <v>66066.003418710665</v>
      </c>
      <c r="AG538" s="197">
        <v>73422.938354677681</v>
      </c>
      <c r="AH538" s="197">
        <v>30310.140872585198</v>
      </c>
      <c r="AI538" s="197">
        <v>49553.181381593226</v>
      </c>
      <c r="AJ538" s="197">
        <v>30897.281636639898</v>
      </c>
      <c r="AK538" s="197">
        <v>205201.31406012594</v>
      </c>
      <c r="AL538" s="227">
        <v>3.7741230341312187E-2</v>
      </c>
      <c r="AM538" s="227">
        <v>8.3759543835139533E-2</v>
      </c>
      <c r="AN538" s="227">
        <v>1.0500739171229556</v>
      </c>
      <c r="AO538" s="227">
        <v>0.55871112375367882</v>
      </c>
      <c r="AP538" s="227">
        <v>0.21456353999379238</v>
      </c>
      <c r="AQ538" s="227">
        <v>0.2747958791913569</v>
      </c>
      <c r="AR538" s="227">
        <v>0</v>
      </c>
      <c r="AS538" s="227">
        <v>0</v>
      </c>
      <c r="AT538" s="227">
        <v>0</v>
      </c>
      <c r="AU538" s="227">
        <v>0</v>
      </c>
      <c r="AV538" s="227">
        <v>0</v>
      </c>
      <c r="AW538" s="227">
        <v>0</v>
      </c>
      <c r="AX538" s="227">
        <v>0</v>
      </c>
      <c r="AY538" s="227">
        <v>0</v>
      </c>
      <c r="AZ538" s="227">
        <v>0</v>
      </c>
      <c r="BA538" s="227">
        <v>0</v>
      </c>
      <c r="BB538" s="237" t="s">
        <v>705</v>
      </c>
      <c r="BC538" s="237" t="s">
        <v>1347</v>
      </c>
      <c r="BD538" s="237" t="s">
        <v>805</v>
      </c>
    </row>
    <row r="539" spans="1:56" ht="18" customHeight="1" x14ac:dyDescent="0.15">
      <c r="A539" s="199" t="s">
        <v>1220</v>
      </c>
      <c r="B539" s="200">
        <v>2038803.9172819776</v>
      </c>
      <c r="C539" s="200">
        <v>2684130.1926445896</v>
      </c>
      <c r="D539" s="228">
        <v>4.101918026126893</v>
      </c>
      <c r="E539" s="228">
        <v>2.9125945276079066</v>
      </c>
      <c r="F539" s="201">
        <v>0.53915387422556504</v>
      </c>
      <c r="G539" s="201">
        <v>0.51483627908772089</v>
      </c>
      <c r="H539" s="200">
        <v>3128215.4384722756</v>
      </c>
      <c r="I539" s="200">
        <v>4007958.1595695186</v>
      </c>
      <c r="J539" s="201">
        <v>0.67412361865647552</v>
      </c>
      <c r="K539" s="201">
        <v>1.0121709115030151</v>
      </c>
      <c r="L539" s="201">
        <v>0.69700249673107362</v>
      </c>
      <c r="M539" s="201">
        <v>0.64612045705274668</v>
      </c>
      <c r="N539" s="201">
        <v>0.33118656630867332</v>
      </c>
      <c r="O539" s="201">
        <v>0.34591711951110837</v>
      </c>
      <c r="P539" s="201">
        <v>1.0763934209620014</v>
      </c>
      <c r="Q539" s="201">
        <v>1.0120307774487656</v>
      </c>
      <c r="R539" s="201">
        <v>1.0868762854225664</v>
      </c>
      <c r="S539" s="201">
        <v>1.0199710969654141</v>
      </c>
      <c r="T539" s="202">
        <v>617752.49659134587</v>
      </c>
      <c r="U539" s="202">
        <v>949858.7657839905</v>
      </c>
      <c r="V539" s="202">
        <v>342059649</v>
      </c>
      <c r="W539" s="202">
        <v>471374882</v>
      </c>
      <c r="X539" s="202"/>
      <c r="Y539" s="202"/>
      <c r="Z539" s="203">
        <v>132.61375068091047</v>
      </c>
      <c r="AA539" s="203">
        <v>20.195851973855575</v>
      </c>
      <c r="AB539" s="202">
        <v>0</v>
      </c>
      <c r="AC539" s="202">
        <v>0</v>
      </c>
      <c r="AD539" s="202">
        <v>426424.55624785065</v>
      </c>
      <c r="AE539" s="202">
        <v>546775.50011126173</v>
      </c>
      <c r="AF539" s="202">
        <v>70023.632917281982</v>
      </c>
      <c r="AG539" s="202">
        <v>75724.863856128504</v>
      </c>
      <c r="AH539" s="202">
        <v>66886.604798414017</v>
      </c>
      <c r="AI539" s="202">
        <v>87414.438735257834</v>
      </c>
      <c r="AJ539" s="202">
        <v>118490.3007707402</v>
      </c>
      <c r="AK539" s="202">
        <v>294170.42332045396</v>
      </c>
      <c r="AL539" s="229">
        <v>4.7592166177071862E-2</v>
      </c>
      <c r="AM539" s="229">
        <v>0.34547307856210263</v>
      </c>
      <c r="AN539" s="229">
        <v>0.5792184051556768</v>
      </c>
      <c r="AO539" s="229">
        <v>0.33668222274342913</v>
      </c>
      <c r="AP539" s="229">
        <v>0.27958667977127777</v>
      </c>
      <c r="AQ539" s="229">
        <v>0.27983332317340615</v>
      </c>
      <c r="AR539" s="229">
        <v>0</v>
      </c>
      <c r="AS539" s="229">
        <v>0</v>
      </c>
      <c r="AT539" s="229">
        <v>0</v>
      </c>
      <c r="AU539" s="229">
        <v>0</v>
      </c>
      <c r="AV539" s="229">
        <v>0</v>
      </c>
      <c r="AW539" s="229">
        <v>0</v>
      </c>
      <c r="AX539" s="229">
        <v>0</v>
      </c>
      <c r="AY539" s="229">
        <v>0</v>
      </c>
      <c r="AZ539" s="229">
        <v>0</v>
      </c>
      <c r="BA539" s="229">
        <v>0</v>
      </c>
      <c r="BB539" s="236" t="s">
        <v>705</v>
      </c>
      <c r="BC539" s="236" t="s">
        <v>1347</v>
      </c>
      <c r="BD539" s="236" t="s">
        <v>780</v>
      </c>
    </row>
    <row r="540" spans="1:56" ht="18" customHeight="1" x14ac:dyDescent="0.15">
      <c r="A540" s="194" t="s">
        <v>1221</v>
      </c>
      <c r="B540" s="195">
        <v>1838632.4623472863</v>
      </c>
      <c r="C540" s="195">
        <v>2393928.22962147</v>
      </c>
      <c r="D540" s="226">
        <v>3.6847048870104144</v>
      </c>
      <c r="E540" s="226">
        <v>3.4482722433376094</v>
      </c>
      <c r="F540" s="196">
        <v>0.57185128557480269</v>
      </c>
      <c r="G540" s="196">
        <v>0.55707971798108125</v>
      </c>
      <c r="H540" s="195">
        <v>3016662.8721877295</v>
      </c>
      <c r="I540" s="195">
        <v>3877463.4535683286</v>
      </c>
      <c r="J540" s="196">
        <v>1.2121888300721964</v>
      </c>
      <c r="K540" s="196">
        <v>1.0772868504794904</v>
      </c>
      <c r="L540" s="196">
        <v>0.7687921636147842</v>
      </c>
      <c r="M540" s="196">
        <v>0.68561232847973563</v>
      </c>
      <c r="N540" s="196">
        <v>0.21116287908331766</v>
      </c>
      <c r="O540" s="196">
        <v>0.27528050317474012</v>
      </c>
      <c r="P540" s="196">
        <v>1.0855946592317389</v>
      </c>
      <c r="Q540" s="196">
        <v>1.0460691418312633</v>
      </c>
      <c r="R540" s="196">
        <v>1.0877404287695651</v>
      </c>
      <c r="S540" s="196">
        <v>1.0448074687440139</v>
      </c>
      <c r="T540" s="197">
        <v>425106.23352693778</v>
      </c>
      <c r="U540" s="197">
        <v>752621.52189732296</v>
      </c>
      <c r="V540" s="197">
        <v>-1292380375</v>
      </c>
      <c r="W540" s="197">
        <v>-608501470</v>
      </c>
      <c r="X540" s="197"/>
      <c r="Y540" s="197"/>
      <c r="Z540" s="198" t="s">
        <v>713</v>
      </c>
      <c r="AA540" s="198">
        <v>72.30412453875033</v>
      </c>
      <c r="AB540" s="197">
        <v>0</v>
      </c>
      <c r="AC540" s="197">
        <v>0</v>
      </c>
      <c r="AD540" s="197">
        <v>438053.15231323859</v>
      </c>
      <c r="AE540" s="197">
        <v>588361.29931904667</v>
      </c>
      <c r="AF540" s="197">
        <v>77413.882669070037</v>
      </c>
      <c r="AG540" s="197">
        <v>84851.396288136733</v>
      </c>
      <c r="AH540" s="197">
        <v>54333.295246678688</v>
      </c>
      <c r="AI540" s="197">
        <v>75723.475565792105</v>
      </c>
      <c r="AJ540" s="197">
        <v>109388.139795714</v>
      </c>
      <c r="AK540" s="197">
        <v>270690.57313572336</v>
      </c>
      <c r="AL540" s="227">
        <v>3.5217495328477101E-2</v>
      </c>
      <c r="AM540" s="227">
        <v>6.0594549414000103E-2</v>
      </c>
      <c r="AN540" s="227">
        <v>0.55519937749537351</v>
      </c>
      <c r="AO540" s="227">
        <v>0.52600364256175736</v>
      </c>
      <c r="AP540" s="227">
        <v>0.33667267512275029</v>
      </c>
      <c r="AQ540" s="227">
        <v>0.33880732299534194</v>
      </c>
      <c r="AR540" s="227">
        <v>0</v>
      </c>
      <c r="AS540" s="227">
        <v>0</v>
      </c>
      <c r="AT540" s="227">
        <v>0</v>
      </c>
      <c r="AU540" s="227">
        <v>0</v>
      </c>
      <c r="AV540" s="227">
        <v>0</v>
      </c>
      <c r="AW540" s="227">
        <v>0</v>
      </c>
      <c r="AX540" s="227">
        <v>0</v>
      </c>
      <c r="AY540" s="227">
        <v>0</v>
      </c>
      <c r="AZ540" s="227">
        <v>0</v>
      </c>
      <c r="BA540" s="227">
        <v>0</v>
      </c>
      <c r="BB540" s="237" t="s">
        <v>705</v>
      </c>
      <c r="BC540" s="237" t="s">
        <v>1347</v>
      </c>
      <c r="BD540" s="237" t="s">
        <v>776</v>
      </c>
    </row>
    <row r="541" spans="1:56" ht="18" customHeight="1" x14ac:dyDescent="0.15">
      <c r="A541" s="199" t="s">
        <v>1222</v>
      </c>
      <c r="B541" s="200">
        <v>2008092.2069071578</v>
      </c>
      <c r="C541" s="200">
        <v>2810569.8691286962</v>
      </c>
      <c r="D541" s="228">
        <v>4.3531271246287675</v>
      </c>
      <c r="E541" s="228">
        <v>4.2613530661030037</v>
      </c>
      <c r="F541" s="201">
        <v>0.45118731267806267</v>
      </c>
      <c r="G541" s="201">
        <v>0.39845987011113082</v>
      </c>
      <c r="H541" s="200">
        <v>2301719.9499758338</v>
      </c>
      <c r="I541" s="200">
        <v>3286152.9620369966</v>
      </c>
      <c r="J541" s="201">
        <v>0.57724599859520009</v>
      </c>
      <c r="K541" s="201">
        <v>0.76959874101554504</v>
      </c>
      <c r="L541" s="201">
        <v>0.75937597590475692</v>
      </c>
      <c r="M541" s="201">
        <v>0.70540687223655751</v>
      </c>
      <c r="N541" s="201">
        <v>0.29070332304065044</v>
      </c>
      <c r="O541" s="201">
        <v>0.34330013295898248</v>
      </c>
      <c r="P541" s="201">
        <v>0.99434627173250423</v>
      </c>
      <c r="Q541" s="201">
        <v>0.98096355583299888</v>
      </c>
      <c r="R541" s="201">
        <v>0.99731548021480132</v>
      </c>
      <c r="S541" s="201">
        <v>0.98220802397139007</v>
      </c>
      <c r="T541" s="202">
        <v>483195.22758029791</v>
      </c>
      <c r="U541" s="202">
        <v>827974.56854431215</v>
      </c>
      <c r="V541" s="202">
        <v>1158176848</v>
      </c>
      <c r="W541" s="202">
        <v>1576920547</v>
      </c>
      <c r="X541" s="202"/>
      <c r="Y541" s="202"/>
      <c r="Z541" s="203">
        <v>10.503509347559623</v>
      </c>
      <c r="AA541" s="203">
        <v>13.994422415332375</v>
      </c>
      <c r="AB541" s="202">
        <v>0</v>
      </c>
      <c r="AC541" s="202">
        <v>0</v>
      </c>
      <c r="AD541" s="202">
        <v>407434.53339338285</v>
      </c>
      <c r="AE541" s="202">
        <v>538996.39575552533</v>
      </c>
      <c r="AF541" s="202">
        <v>78256.618744233056</v>
      </c>
      <c r="AG541" s="202">
        <v>99275.472977723097</v>
      </c>
      <c r="AH541" s="202">
        <v>53218.426051232484</v>
      </c>
      <c r="AI541" s="202">
        <v>76691.675381167894</v>
      </c>
      <c r="AJ541" s="202">
        <v>75927.797201107256</v>
      </c>
      <c r="AK541" s="202">
        <v>207570.47159365527</v>
      </c>
      <c r="AL541" s="229">
        <v>2.7369907294438695E-2</v>
      </c>
      <c r="AM541" s="229">
        <v>8.074724041760932E-2</v>
      </c>
      <c r="AN541" s="229">
        <v>0.45793141041011459</v>
      </c>
      <c r="AO541" s="229">
        <v>0.4531628698152666</v>
      </c>
      <c r="AP541" s="229">
        <v>0.22744701677093407</v>
      </c>
      <c r="AQ541" s="229">
        <v>0.25738812647057252</v>
      </c>
      <c r="AR541" s="229">
        <v>0</v>
      </c>
      <c r="AS541" s="229">
        <v>0</v>
      </c>
      <c r="AT541" s="229">
        <v>0</v>
      </c>
      <c r="AU541" s="229">
        <v>0</v>
      </c>
      <c r="AV541" s="229">
        <v>0</v>
      </c>
      <c r="AW541" s="229">
        <v>0</v>
      </c>
      <c r="AX541" s="229">
        <v>0</v>
      </c>
      <c r="AY541" s="229">
        <v>0</v>
      </c>
      <c r="AZ541" s="229">
        <v>0</v>
      </c>
      <c r="BA541" s="229">
        <v>0</v>
      </c>
      <c r="BB541" s="236" t="s">
        <v>705</v>
      </c>
      <c r="BC541" s="236" t="s">
        <v>1347</v>
      </c>
      <c r="BD541" s="236" t="s">
        <v>776</v>
      </c>
    </row>
    <row r="542" spans="1:56" ht="18" customHeight="1" x14ac:dyDescent="0.15">
      <c r="A542" s="194" t="s">
        <v>1223</v>
      </c>
      <c r="B542" s="195">
        <v>1557888.6234512613</v>
      </c>
      <c r="C542" s="195">
        <v>2027629.4280489627</v>
      </c>
      <c r="D542" s="226">
        <v>2.4660445227961536</v>
      </c>
      <c r="E542" s="226">
        <v>2.4371757874355549</v>
      </c>
      <c r="F542" s="196">
        <v>0.5744700063924707</v>
      </c>
      <c r="G542" s="196">
        <v>0.5318584105327856</v>
      </c>
      <c r="H542" s="195">
        <v>1961111.3492685475</v>
      </c>
      <c r="I542" s="195">
        <v>2620159.8204209586</v>
      </c>
      <c r="J542" s="196">
        <v>1.2490479064583864</v>
      </c>
      <c r="K542" s="196">
        <v>1.1994382843552345</v>
      </c>
      <c r="L542" s="196">
        <v>0.59881574878366395</v>
      </c>
      <c r="M542" s="196">
        <v>0.53782894906152146</v>
      </c>
      <c r="N542" s="196">
        <v>0.40704085668606993</v>
      </c>
      <c r="O542" s="196">
        <v>0.47053227025652228</v>
      </c>
      <c r="P542" s="196">
        <v>0.92124590964104858</v>
      </c>
      <c r="Q542" s="196">
        <v>0.93079567191445323</v>
      </c>
      <c r="R542" s="196">
        <v>0.9138864642218788</v>
      </c>
      <c r="S542" s="196">
        <v>0.92321503616638556</v>
      </c>
      <c r="T542" s="197">
        <v>625000.38087774301</v>
      </c>
      <c r="U542" s="197">
        <v>937111.62367517536</v>
      </c>
      <c r="V542" s="197">
        <v>533659236</v>
      </c>
      <c r="W542" s="197">
        <v>602291400</v>
      </c>
      <c r="X542" s="197"/>
      <c r="Y542" s="197"/>
      <c r="Z542" s="198">
        <v>10.808330857806672</v>
      </c>
      <c r="AA542" s="198">
        <v>14.084910539734413</v>
      </c>
      <c r="AB542" s="197">
        <v>0</v>
      </c>
      <c r="AC542" s="197">
        <v>0</v>
      </c>
      <c r="AD542" s="197">
        <v>478538.09669353644</v>
      </c>
      <c r="AE542" s="197">
        <v>629606.82161516638</v>
      </c>
      <c r="AF542" s="197">
        <v>74567.197305567999</v>
      </c>
      <c r="AG542" s="197">
        <v>80426.660807583234</v>
      </c>
      <c r="AH542" s="197">
        <v>42699.26907001045</v>
      </c>
      <c r="AI542" s="197">
        <v>59026.414726078525</v>
      </c>
      <c r="AJ542" s="197">
        <v>102022.34747723542</v>
      </c>
      <c r="AK542" s="197">
        <v>266210.95010449324</v>
      </c>
      <c r="AL542" s="227">
        <v>4.9440604930626665E-2</v>
      </c>
      <c r="AM542" s="227">
        <v>7.2133838095839078E-2</v>
      </c>
      <c r="AN542" s="227">
        <v>0.75931923103135235</v>
      </c>
      <c r="AO542" s="227">
        <v>0.64951631749582917</v>
      </c>
      <c r="AP542" s="227">
        <v>0.2745537099047029</v>
      </c>
      <c r="AQ542" s="227">
        <v>0.2852591463005793</v>
      </c>
      <c r="AR542" s="227">
        <v>0</v>
      </c>
      <c r="AS542" s="227">
        <v>0</v>
      </c>
      <c r="AT542" s="227">
        <v>0</v>
      </c>
      <c r="AU542" s="227">
        <v>0</v>
      </c>
      <c r="AV542" s="227">
        <v>0</v>
      </c>
      <c r="AW542" s="227">
        <v>0</v>
      </c>
      <c r="AX542" s="227">
        <v>0</v>
      </c>
      <c r="AY542" s="227">
        <v>0</v>
      </c>
      <c r="AZ542" s="227">
        <v>0</v>
      </c>
      <c r="BA542" s="227">
        <v>0</v>
      </c>
      <c r="BB542" s="237" t="s">
        <v>705</v>
      </c>
      <c r="BC542" s="237" t="s">
        <v>1347</v>
      </c>
      <c r="BD542" s="237" t="s">
        <v>776</v>
      </c>
    </row>
    <row r="543" spans="1:56" ht="18" customHeight="1" x14ac:dyDescent="0.15">
      <c r="A543" s="199" t="s">
        <v>1224</v>
      </c>
      <c r="B543" s="200">
        <v>2087129.0836830565</v>
      </c>
      <c r="C543" s="200">
        <v>2445710.8514876291</v>
      </c>
      <c r="D543" s="228">
        <v>4.6999708476762825</v>
      </c>
      <c r="E543" s="228">
        <v>3.9945402884778431</v>
      </c>
      <c r="F543" s="201">
        <v>0.52743362128333371</v>
      </c>
      <c r="G543" s="201">
        <v>0.47598098578651238</v>
      </c>
      <c r="H543" s="200">
        <v>2249827.1458502975</v>
      </c>
      <c r="I543" s="200">
        <v>2665282.7549953018</v>
      </c>
      <c r="J543" s="201">
        <v>0.39632250479696141</v>
      </c>
      <c r="K543" s="201">
        <v>0.64952709065074588</v>
      </c>
      <c r="L543" s="201">
        <v>0.73666476063824082</v>
      </c>
      <c r="M543" s="201">
        <v>0.69717479928754256</v>
      </c>
      <c r="N543" s="201">
        <v>0.24750964727242486</v>
      </c>
      <c r="O543" s="201">
        <v>0.29683122004344992</v>
      </c>
      <c r="P543" s="201">
        <v>1.0158224192209591</v>
      </c>
      <c r="Q543" s="201">
        <v>1.0009236179719603</v>
      </c>
      <c r="R543" s="201">
        <v>1.0154231176091499</v>
      </c>
      <c r="S543" s="201">
        <v>1.0006428658954343</v>
      </c>
      <c r="T543" s="202">
        <v>549614.63683056692</v>
      </c>
      <c r="U543" s="202">
        <v>740622.87948637642</v>
      </c>
      <c r="V543" s="202">
        <v>409346887</v>
      </c>
      <c r="W543" s="202">
        <v>471304093</v>
      </c>
      <c r="X543" s="202"/>
      <c r="Y543" s="202"/>
      <c r="Z543" s="203">
        <v>18.035323308874624</v>
      </c>
      <c r="AA543" s="203">
        <v>16.707022242722463</v>
      </c>
      <c r="AB543" s="202">
        <v>0</v>
      </c>
      <c r="AC543" s="202">
        <v>0</v>
      </c>
      <c r="AD543" s="202">
        <v>392394.72881302855</v>
      </c>
      <c r="AE543" s="202">
        <v>531450.94538051996</v>
      </c>
      <c r="AF543" s="202">
        <v>77015.969088631377</v>
      </c>
      <c r="AG543" s="202">
        <v>80604.51049170061</v>
      </c>
      <c r="AH543" s="202">
        <v>46762.740150328849</v>
      </c>
      <c r="AI543" s="202">
        <v>54953.923582837459</v>
      </c>
      <c r="AJ543" s="202">
        <v>92754.735953648604</v>
      </c>
      <c r="AK543" s="202">
        <v>236882.96144691514</v>
      </c>
      <c r="AL543" s="229">
        <v>3.1948828297141636E-2</v>
      </c>
      <c r="AM543" s="229">
        <v>4.1991304213939325E-2</v>
      </c>
      <c r="AN543" s="229">
        <v>0.87229519017878399</v>
      </c>
      <c r="AO543" s="229">
        <v>0.48309578683753857</v>
      </c>
      <c r="AP543" s="229">
        <v>0.23371447264675063</v>
      </c>
      <c r="AQ543" s="229">
        <v>0.25168894067101549</v>
      </c>
      <c r="AR543" s="229">
        <v>0</v>
      </c>
      <c r="AS543" s="229">
        <v>0</v>
      </c>
      <c r="AT543" s="229">
        <v>0</v>
      </c>
      <c r="AU543" s="229">
        <v>0</v>
      </c>
      <c r="AV543" s="229">
        <v>0</v>
      </c>
      <c r="AW543" s="229">
        <v>0</v>
      </c>
      <c r="AX543" s="229">
        <v>0</v>
      </c>
      <c r="AY543" s="229">
        <v>0</v>
      </c>
      <c r="AZ543" s="229">
        <v>0</v>
      </c>
      <c r="BA543" s="229">
        <v>0</v>
      </c>
      <c r="BB543" s="236" t="s">
        <v>705</v>
      </c>
      <c r="BC543" s="236" t="s">
        <v>1347</v>
      </c>
      <c r="BD543" s="236" t="s">
        <v>776</v>
      </c>
    </row>
    <row r="544" spans="1:56" ht="18" customHeight="1" x14ac:dyDescent="0.15">
      <c r="A544" s="194" t="s">
        <v>1225</v>
      </c>
      <c r="B544" s="195">
        <v>2370725.4187752567</v>
      </c>
      <c r="C544" s="195">
        <v>3077984.4232514761</v>
      </c>
      <c r="D544" s="226">
        <v>4.5327131646480376</v>
      </c>
      <c r="E544" s="226">
        <v>4.5933822804488642</v>
      </c>
      <c r="F544" s="196">
        <v>0.52522957594813646</v>
      </c>
      <c r="G544" s="196">
        <v>0.49170754694561775</v>
      </c>
      <c r="H544" s="195">
        <v>2257519.1995026423</v>
      </c>
      <c r="I544" s="195">
        <v>3440915.3085483373</v>
      </c>
      <c r="J544" s="196">
        <v>0.91662953290427707</v>
      </c>
      <c r="K544" s="196">
        <v>0.72194286698883481</v>
      </c>
      <c r="L544" s="196">
        <v>0.71169414788159768</v>
      </c>
      <c r="M544" s="196">
        <v>0.68625724759255724</v>
      </c>
      <c r="N544" s="196">
        <v>0.35651441469398509</v>
      </c>
      <c r="O544" s="196">
        <v>0.37169808794139247</v>
      </c>
      <c r="P544" s="196">
        <v>0.86952871616626182</v>
      </c>
      <c r="Q544" s="196">
        <v>0.89673207624988049</v>
      </c>
      <c r="R544" s="196">
        <v>0.87095953713064145</v>
      </c>
      <c r="S544" s="196">
        <v>0.89782229097364219</v>
      </c>
      <c r="T544" s="197">
        <v>683494.01199875667</v>
      </c>
      <c r="U544" s="197">
        <v>965695.30481815361</v>
      </c>
      <c r="V544" s="197">
        <v>-322729601</v>
      </c>
      <c r="W544" s="197">
        <v>128733752</v>
      </c>
      <c r="X544" s="197"/>
      <c r="Y544" s="197"/>
      <c r="Z544" s="198">
        <v>8.0115659759874873</v>
      </c>
      <c r="AA544" s="198">
        <v>8.731153846226011</v>
      </c>
      <c r="AB544" s="197">
        <v>0</v>
      </c>
      <c r="AC544" s="197">
        <v>0</v>
      </c>
      <c r="AD544" s="197">
        <v>348177.01790488028</v>
      </c>
      <c r="AE544" s="197">
        <v>471250.83064967365</v>
      </c>
      <c r="AF544" s="197">
        <v>73336.872241218531</v>
      </c>
      <c r="AG544" s="197">
        <v>74735.038545228468</v>
      </c>
      <c r="AH544" s="197">
        <v>55443.005097917317</v>
      </c>
      <c r="AI544" s="197">
        <v>83661.684488654035</v>
      </c>
      <c r="AJ544" s="197">
        <v>99400.366801367738</v>
      </c>
      <c r="AK544" s="197">
        <v>223826.76698787691</v>
      </c>
      <c r="AL544" s="227">
        <v>0.10470563047601256</v>
      </c>
      <c r="AM544" s="227">
        <v>0.11429683111382197</v>
      </c>
      <c r="AN544" s="227">
        <v>0.52949480354901268</v>
      </c>
      <c r="AO544" s="227">
        <v>0.52718057194113765</v>
      </c>
      <c r="AP544" s="227">
        <v>0.24192226728419858</v>
      </c>
      <c r="AQ544" s="227">
        <v>0.26239950064113432</v>
      </c>
      <c r="AR544" s="227">
        <v>0</v>
      </c>
      <c r="AS544" s="227">
        <v>0</v>
      </c>
      <c r="AT544" s="227">
        <v>0</v>
      </c>
      <c r="AU544" s="227">
        <v>0</v>
      </c>
      <c r="AV544" s="227">
        <v>0</v>
      </c>
      <c r="AW544" s="227">
        <v>0</v>
      </c>
      <c r="AX544" s="227">
        <v>0</v>
      </c>
      <c r="AY544" s="227">
        <v>0</v>
      </c>
      <c r="AZ544" s="227">
        <v>0</v>
      </c>
      <c r="BA544" s="227">
        <v>0</v>
      </c>
      <c r="BB544" s="237" t="s">
        <v>705</v>
      </c>
      <c r="BC544" s="237" t="s">
        <v>1347</v>
      </c>
      <c r="BD544" s="237" t="s">
        <v>803</v>
      </c>
    </row>
    <row r="545" spans="1:56" ht="18" customHeight="1" x14ac:dyDescent="0.15">
      <c r="A545" s="199" t="s">
        <v>1226</v>
      </c>
      <c r="B545" s="200">
        <v>1451765.5384792627</v>
      </c>
      <c r="C545" s="200">
        <v>1801662.5065668202</v>
      </c>
      <c r="D545" s="228">
        <v>3.8215123482974849</v>
      </c>
      <c r="E545" s="228">
        <v>3.3757130840650875</v>
      </c>
      <c r="F545" s="201">
        <v>0.50145682301029604</v>
      </c>
      <c r="G545" s="201">
        <v>0.43832696116158543</v>
      </c>
      <c r="H545" s="200">
        <v>1581688.2269585254</v>
      </c>
      <c r="I545" s="200">
        <v>1854338.1085253456</v>
      </c>
      <c r="J545" s="201">
        <v>0.64504287574525832</v>
      </c>
      <c r="K545" s="201">
        <v>0.63930787644866993</v>
      </c>
      <c r="L545" s="201">
        <v>0.74361106389169351</v>
      </c>
      <c r="M545" s="201">
        <v>0.64259770239551417</v>
      </c>
      <c r="N545" s="201">
        <v>0.27187811264142292</v>
      </c>
      <c r="O545" s="201">
        <v>0.30473386749401388</v>
      </c>
      <c r="P545" s="201">
        <v>0.9574486674502225</v>
      </c>
      <c r="Q545" s="201">
        <v>0.96965413187969229</v>
      </c>
      <c r="R545" s="201">
        <v>0.95398545707502058</v>
      </c>
      <c r="S545" s="201">
        <v>0.96722348122966595</v>
      </c>
      <c r="T545" s="202">
        <v>372216.62188940094</v>
      </c>
      <c r="U545" s="202">
        <v>643918.31935483869</v>
      </c>
      <c r="V545" s="202">
        <v>365500374</v>
      </c>
      <c r="W545" s="202">
        <v>493352605</v>
      </c>
      <c r="X545" s="202"/>
      <c r="Y545" s="202"/>
      <c r="Z545" s="203">
        <v>11.183712295141897</v>
      </c>
      <c r="AA545" s="203">
        <v>14.090310780482792</v>
      </c>
      <c r="AB545" s="202">
        <v>0</v>
      </c>
      <c r="AC545" s="202">
        <v>0</v>
      </c>
      <c r="AD545" s="202">
        <v>311080.26682027651</v>
      </c>
      <c r="AE545" s="202">
        <v>448879.88715437788</v>
      </c>
      <c r="AF545" s="202">
        <v>64757.018317972346</v>
      </c>
      <c r="AG545" s="202">
        <v>67514.177246543783</v>
      </c>
      <c r="AH545" s="202">
        <v>32666.452649769588</v>
      </c>
      <c r="AI545" s="202">
        <v>42786.985253456223</v>
      </c>
      <c r="AJ545" s="202">
        <v>71517.082488479253</v>
      </c>
      <c r="AK545" s="202">
        <v>212049.03381336408</v>
      </c>
      <c r="AL545" s="229">
        <v>3.3661471300362761E-2</v>
      </c>
      <c r="AM545" s="229">
        <v>4.6201202200866161E-2</v>
      </c>
      <c r="AN545" s="229">
        <v>0.53666360487837417</v>
      </c>
      <c r="AO545" s="229">
        <v>0.49139510651104701</v>
      </c>
      <c r="AP545" s="229">
        <v>0.1970993546417128</v>
      </c>
      <c r="AQ545" s="229">
        <v>0.22176285697931006</v>
      </c>
      <c r="AR545" s="229">
        <v>0</v>
      </c>
      <c r="AS545" s="229">
        <v>0</v>
      </c>
      <c r="AT545" s="229">
        <v>0</v>
      </c>
      <c r="AU545" s="229">
        <v>0</v>
      </c>
      <c r="AV545" s="229">
        <v>0</v>
      </c>
      <c r="AW545" s="229">
        <v>0</v>
      </c>
      <c r="AX545" s="229">
        <v>0</v>
      </c>
      <c r="AY545" s="229">
        <v>0</v>
      </c>
      <c r="AZ545" s="229">
        <v>0</v>
      </c>
      <c r="BA545" s="229">
        <v>0</v>
      </c>
      <c r="BB545" s="236" t="s">
        <v>705</v>
      </c>
      <c r="BC545" s="236" t="s">
        <v>1347</v>
      </c>
      <c r="BD545" s="236" t="s">
        <v>803</v>
      </c>
    </row>
    <row r="546" spans="1:56" ht="18" customHeight="1" x14ac:dyDescent="0.15">
      <c r="A546" s="194" t="s">
        <v>1227</v>
      </c>
      <c r="B546" s="195">
        <v>1339563.6383201005</v>
      </c>
      <c r="C546" s="195">
        <v>1866360.5337442541</v>
      </c>
      <c r="D546" s="226">
        <v>0.98010174412131157</v>
      </c>
      <c r="E546" s="226">
        <v>1.2310784453408288</v>
      </c>
      <c r="F546" s="196">
        <v>0.59515517870884938</v>
      </c>
      <c r="G546" s="196">
        <v>0.54166920936430829</v>
      </c>
      <c r="H546" s="195">
        <v>1361949.0876514835</v>
      </c>
      <c r="I546" s="195">
        <v>2302413.2676556627</v>
      </c>
      <c r="J546" s="196">
        <v>1.3815252069199422</v>
      </c>
      <c r="K546" s="196">
        <v>0.78161986121957439</v>
      </c>
      <c r="L546" s="196">
        <v>0.69624705455392299</v>
      </c>
      <c r="M546" s="196">
        <v>0.54711153300340154</v>
      </c>
      <c r="N546" s="196">
        <v>0.37466001848277525</v>
      </c>
      <c r="O546" s="196">
        <v>0.53900241420000417</v>
      </c>
      <c r="P546" s="196">
        <v>0.87976180041974683</v>
      </c>
      <c r="Q546" s="196">
        <v>0.89594979923156348</v>
      </c>
      <c r="R546" s="196">
        <v>0.8744391281063395</v>
      </c>
      <c r="S546" s="196">
        <v>0.89126522501943939</v>
      </c>
      <c r="T546" s="197">
        <v>406896.40075219393</v>
      </c>
      <c r="U546" s="197">
        <v>845253.1609903886</v>
      </c>
      <c r="V546" s="197">
        <v>351436599</v>
      </c>
      <c r="W546" s="197">
        <v>671619215</v>
      </c>
      <c r="X546" s="197"/>
      <c r="Y546" s="197"/>
      <c r="Z546" s="198">
        <v>4.0068541979860823</v>
      </c>
      <c r="AA546" s="198">
        <v>6.9089537041020304</v>
      </c>
      <c r="AB546" s="197">
        <v>0</v>
      </c>
      <c r="AC546" s="197">
        <v>0</v>
      </c>
      <c r="AD546" s="197">
        <v>761541.03437108232</v>
      </c>
      <c r="AE546" s="197">
        <v>881193.91966151271</v>
      </c>
      <c r="AF546" s="197">
        <v>71250.120037609697</v>
      </c>
      <c r="AG546" s="197">
        <v>71250.120037609697</v>
      </c>
      <c r="AH546" s="197">
        <v>32324.021416631844</v>
      </c>
      <c r="AI546" s="197">
        <v>57403.148244880904</v>
      </c>
      <c r="AJ546" s="197">
        <v>131478.1092770581</v>
      </c>
      <c r="AK546" s="197">
        <v>249201.20862933557</v>
      </c>
      <c r="AL546" s="227">
        <v>2.0689773078973857E-2</v>
      </c>
      <c r="AM546" s="227">
        <v>3.4763979339347433E-2</v>
      </c>
      <c r="AN546" s="227">
        <v>0.76971063828865394</v>
      </c>
      <c r="AO546" s="227">
        <v>0.76609105259488885</v>
      </c>
      <c r="AP546" s="227">
        <v>0.13226434502976955</v>
      </c>
      <c r="AQ546" s="227">
        <v>0.14893373307410171</v>
      </c>
      <c r="AR546" s="227">
        <v>0</v>
      </c>
      <c r="AS546" s="227">
        <v>0</v>
      </c>
      <c r="AT546" s="227">
        <v>0</v>
      </c>
      <c r="AU546" s="227">
        <v>0</v>
      </c>
      <c r="AV546" s="227">
        <v>0</v>
      </c>
      <c r="AW546" s="227">
        <v>0</v>
      </c>
      <c r="AX546" s="227">
        <v>0</v>
      </c>
      <c r="AY546" s="227">
        <v>0</v>
      </c>
      <c r="AZ546" s="227">
        <v>0</v>
      </c>
      <c r="BA546" s="227">
        <v>0</v>
      </c>
      <c r="BB546" s="237" t="s">
        <v>704</v>
      </c>
      <c r="BC546" s="237" t="s">
        <v>1347</v>
      </c>
      <c r="BD546" s="237" t="s">
        <v>797</v>
      </c>
    </row>
    <row r="547" spans="1:56" ht="18" customHeight="1" x14ac:dyDescent="0.15">
      <c r="A547" s="199" t="s">
        <v>1228</v>
      </c>
      <c r="B547" s="200">
        <v>6929965.1180017227</v>
      </c>
      <c r="C547" s="200">
        <v>8688950.4227390178</v>
      </c>
      <c r="D547" s="228">
        <v>5.3319927498795208</v>
      </c>
      <c r="E547" s="228">
        <v>5.4812406643774638</v>
      </c>
      <c r="F547" s="201">
        <v>0.46426826606742005</v>
      </c>
      <c r="G547" s="201">
        <v>0.43651374487678996</v>
      </c>
      <c r="H547" s="200">
        <v>7341350.0661498709</v>
      </c>
      <c r="I547" s="200">
        <v>9883975.7231696807</v>
      </c>
      <c r="J547" s="201">
        <v>1.192099052385307</v>
      </c>
      <c r="K547" s="201">
        <v>0.85578061164388974</v>
      </c>
      <c r="L547" s="201">
        <v>0.98303312356684081</v>
      </c>
      <c r="M547" s="201">
        <v>0.86454359726737018</v>
      </c>
      <c r="N547" s="201">
        <v>6.3619160637855038E-4</v>
      </c>
      <c r="O547" s="201">
        <v>9.0188541946139206E-2</v>
      </c>
      <c r="P547" s="201">
        <v>0.90767057459925804</v>
      </c>
      <c r="Q547" s="201">
        <v>0.93902044761650427</v>
      </c>
      <c r="R547" s="201">
        <v>0.90758531037587198</v>
      </c>
      <c r="S547" s="201">
        <v>0.94147397157736623</v>
      </c>
      <c r="T547" s="202">
        <v>117579.8618432386</v>
      </c>
      <c r="U547" s="202">
        <v>1176973.967786391</v>
      </c>
      <c r="V547" s="202">
        <v>74703883</v>
      </c>
      <c r="W547" s="202">
        <v>339797125</v>
      </c>
      <c r="X547" s="202"/>
      <c r="Y547" s="202"/>
      <c r="Z547" s="203">
        <v>1.1115816437696786E-2</v>
      </c>
      <c r="AA547" s="203">
        <v>1.8857270000959407</v>
      </c>
      <c r="AB547" s="202">
        <v>0</v>
      </c>
      <c r="AC547" s="202">
        <v>0</v>
      </c>
      <c r="AD547" s="202">
        <v>946944.22463393619</v>
      </c>
      <c r="AE547" s="202">
        <v>1228981.2993970716</v>
      </c>
      <c r="AF547" s="202">
        <v>171931.1262704565</v>
      </c>
      <c r="AG547" s="202">
        <v>185089.096124031</v>
      </c>
      <c r="AH547" s="202">
        <v>185746.00310077521</v>
      </c>
      <c r="AI547" s="202">
        <v>261537.0664944014</v>
      </c>
      <c r="AJ547" s="202">
        <v>122423.39793281654</v>
      </c>
      <c r="AK547" s="202">
        <v>394082.57743324724</v>
      </c>
      <c r="AL547" s="229">
        <v>6.4017714185105656E-2</v>
      </c>
      <c r="AM547" s="229">
        <v>7.3299543601460335E-2</v>
      </c>
      <c r="AN547" s="229">
        <v>6.4735346635184932E-2</v>
      </c>
      <c r="AO547" s="229">
        <v>6.4043875816651205E-2</v>
      </c>
      <c r="AP547" s="229">
        <v>0.40176407461827557</v>
      </c>
      <c r="AQ547" s="229">
        <v>0.39817461362042644</v>
      </c>
      <c r="AR547" s="229">
        <v>0</v>
      </c>
      <c r="AS547" s="229">
        <v>0</v>
      </c>
      <c r="AT547" s="229">
        <v>0</v>
      </c>
      <c r="AU547" s="229">
        <v>0</v>
      </c>
      <c r="AV547" s="229">
        <v>0</v>
      </c>
      <c r="AW547" s="229">
        <v>0</v>
      </c>
      <c r="AX547" s="229">
        <v>0</v>
      </c>
      <c r="AY547" s="229">
        <v>0</v>
      </c>
      <c r="AZ547" s="229">
        <v>0</v>
      </c>
      <c r="BA547" s="229">
        <v>0</v>
      </c>
      <c r="BB547" s="236" t="s">
        <v>704</v>
      </c>
      <c r="BC547" s="236" t="s">
        <v>1347</v>
      </c>
      <c r="BD547" s="236" t="s">
        <v>795</v>
      </c>
    </row>
    <row r="548" spans="1:56" ht="18" customHeight="1" x14ac:dyDescent="0.15">
      <c r="A548" s="194" t="s">
        <v>1229</v>
      </c>
      <c r="B548" s="195">
        <v>1616059.8418452207</v>
      </c>
      <c r="C548" s="195">
        <v>2482076.1305156052</v>
      </c>
      <c r="D548" s="226">
        <v>2.9712075566205929</v>
      </c>
      <c r="E548" s="226">
        <v>2.999975004445794</v>
      </c>
      <c r="F548" s="196">
        <v>0.59897543808338782</v>
      </c>
      <c r="G548" s="196">
        <v>0.50190446159012081</v>
      </c>
      <c r="H548" s="195">
        <v>2302317.3305938756</v>
      </c>
      <c r="I548" s="195">
        <v>3375769.273505528</v>
      </c>
      <c r="J548" s="196">
        <v>1.1720565093967146</v>
      </c>
      <c r="K548" s="196">
        <v>0.99899435188995334</v>
      </c>
      <c r="L548" s="196">
        <v>0.64647905316570897</v>
      </c>
      <c r="M548" s="196">
        <v>0.48262142679377101</v>
      </c>
      <c r="N548" s="196">
        <v>0.3776688444173128</v>
      </c>
      <c r="O548" s="196">
        <v>0.40387803196829009</v>
      </c>
      <c r="P548" s="196">
        <v>0.963290565755891</v>
      </c>
      <c r="Q548" s="196">
        <v>0.96812190603147352</v>
      </c>
      <c r="R548" s="196">
        <v>0.96910199818172982</v>
      </c>
      <c r="S548" s="196">
        <v>0.97213851490301928</v>
      </c>
      <c r="T548" s="197">
        <v>571311.00542999711</v>
      </c>
      <c r="U548" s="197">
        <v>1284173.0069954016</v>
      </c>
      <c r="V548" s="197">
        <v>-368813102</v>
      </c>
      <c r="W548" s="197">
        <v>-86323274</v>
      </c>
      <c r="X548" s="197"/>
      <c r="Y548" s="197"/>
      <c r="Z548" s="198">
        <v>10.680815578893492</v>
      </c>
      <c r="AA548" s="198">
        <v>12.402669585708503</v>
      </c>
      <c r="AB548" s="197">
        <v>0</v>
      </c>
      <c r="AC548" s="197">
        <v>0</v>
      </c>
      <c r="AD548" s="197">
        <v>409384.63917424914</v>
      </c>
      <c r="AE548" s="197">
        <v>644077.15345856571</v>
      </c>
      <c r="AF548" s="197">
        <v>72435.360581156448</v>
      </c>
      <c r="AG548" s="197">
        <v>77642.078221309072</v>
      </c>
      <c r="AH548" s="197">
        <v>45281.700909891406</v>
      </c>
      <c r="AI548" s="197">
        <v>73278.172390177089</v>
      </c>
      <c r="AJ548" s="197">
        <v>114757.70624205068</v>
      </c>
      <c r="AK548" s="197">
        <v>352763.08634184522</v>
      </c>
      <c r="AL548" s="227">
        <v>3.670369530826955E-2</v>
      </c>
      <c r="AM548" s="227">
        <v>6.3542166462080801E-2</v>
      </c>
      <c r="AN548" s="227">
        <v>0.22795020447664999</v>
      </c>
      <c r="AO548" s="227">
        <v>0.24981969028461834</v>
      </c>
      <c r="AP548" s="227">
        <v>0.2174319412179006</v>
      </c>
      <c r="AQ548" s="227">
        <v>0.27552317639003321</v>
      </c>
      <c r="AR548" s="227">
        <v>0</v>
      </c>
      <c r="AS548" s="227">
        <v>0</v>
      </c>
      <c r="AT548" s="227">
        <v>0</v>
      </c>
      <c r="AU548" s="227">
        <v>0</v>
      </c>
      <c r="AV548" s="227">
        <v>0</v>
      </c>
      <c r="AW548" s="227">
        <v>0</v>
      </c>
      <c r="AX548" s="227">
        <v>0</v>
      </c>
      <c r="AY548" s="227">
        <v>0</v>
      </c>
      <c r="AZ548" s="227">
        <v>0</v>
      </c>
      <c r="BA548" s="227">
        <v>0</v>
      </c>
      <c r="BB548" s="237" t="s">
        <v>705</v>
      </c>
      <c r="BC548" s="237" t="s">
        <v>1347</v>
      </c>
      <c r="BD548" s="237" t="s">
        <v>806</v>
      </c>
    </row>
    <row r="549" spans="1:56" ht="18" customHeight="1" x14ac:dyDescent="0.15">
      <c r="A549" s="199" t="s">
        <v>1230</v>
      </c>
      <c r="B549" s="200">
        <v>2153016.8385570669</v>
      </c>
      <c r="C549" s="200">
        <v>2335343.0972797163</v>
      </c>
      <c r="D549" s="228">
        <v>3.9552822225154363</v>
      </c>
      <c r="E549" s="228">
        <v>2.5708676029237072</v>
      </c>
      <c r="F549" s="201">
        <v>0.5463690832488407</v>
      </c>
      <c r="G549" s="201">
        <v>0.54934604733800629</v>
      </c>
      <c r="H549" s="200">
        <v>2577446.7627143702</v>
      </c>
      <c r="I549" s="200">
        <v>2811268.4173565935</v>
      </c>
      <c r="J549" s="201">
        <v>0.15409372969597546</v>
      </c>
      <c r="K549" s="201">
        <v>0.16793138645397232</v>
      </c>
      <c r="L549" s="201">
        <v>0.51214122972020248</v>
      </c>
      <c r="M549" s="201">
        <v>0.50527770195304655</v>
      </c>
      <c r="N549" s="201">
        <v>0.55908946685443339</v>
      </c>
      <c r="O549" s="201">
        <v>0.55369646914610504</v>
      </c>
      <c r="P549" s="201">
        <v>1.0571939033714279</v>
      </c>
      <c r="Q549" s="201">
        <v>1.0658657507082205</v>
      </c>
      <c r="R549" s="201">
        <v>1.0584704997045427</v>
      </c>
      <c r="S549" s="201">
        <v>1.0132464087666</v>
      </c>
      <c r="T549" s="202">
        <v>1050368.1472501478</v>
      </c>
      <c r="U549" s="202">
        <v>1155346.303814311</v>
      </c>
      <c r="V549" s="202">
        <v>456517310</v>
      </c>
      <c r="W549" s="202">
        <v>788682749</v>
      </c>
      <c r="X549" s="202"/>
      <c r="Y549" s="202"/>
      <c r="Z549" s="203">
        <v>15.307784433371573</v>
      </c>
      <c r="AA549" s="203">
        <v>35.666371532170125</v>
      </c>
      <c r="AB549" s="202">
        <v>0</v>
      </c>
      <c r="AC549" s="202">
        <v>0</v>
      </c>
      <c r="AD549" s="202">
        <v>486019.65508574812</v>
      </c>
      <c r="AE549" s="202">
        <v>661392.0881135423</v>
      </c>
      <c r="AF549" s="202">
        <v>154790.07628622119</v>
      </c>
      <c r="AG549" s="202">
        <v>235638.76951507985</v>
      </c>
      <c r="AH549" s="202">
        <v>67420.662034299239</v>
      </c>
      <c r="AI549" s="202">
        <v>78528.54331756357</v>
      </c>
      <c r="AJ549" s="202">
        <v>91630.350236546423</v>
      </c>
      <c r="AK549" s="202">
        <v>163328.04169130695</v>
      </c>
      <c r="AL549" s="229">
        <v>5.8460876189548636E-2</v>
      </c>
      <c r="AM549" s="229">
        <v>0.16115310980415182</v>
      </c>
      <c r="AN549" s="229">
        <v>1.0183305040603654</v>
      </c>
      <c r="AO549" s="229">
        <v>0.90402643186088838</v>
      </c>
      <c r="AP549" s="229">
        <v>0.18406141393352013</v>
      </c>
      <c r="AQ549" s="229">
        <v>0.20335393455061077</v>
      </c>
      <c r="AR549" s="229">
        <v>0</v>
      </c>
      <c r="AS549" s="229">
        <v>0</v>
      </c>
      <c r="AT549" s="229">
        <v>0</v>
      </c>
      <c r="AU549" s="229">
        <v>0</v>
      </c>
      <c r="AV549" s="229">
        <v>0</v>
      </c>
      <c r="AW549" s="229">
        <v>0</v>
      </c>
      <c r="AX549" s="229">
        <v>0</v>
      </c>
      <c r="AY549" s="229">
        <v>0</v>
      </c>
      <c r="AZ549" s="229">
        <v>0</v>
      </c>
      <c r="BA549" s="229">
        <v>0</v>
      </c>
      <c r="BB549" s="236" t="s">
        <v>704</v>
      </c>
      <c r="BC549" s="236" t="s">
        <v>1347</v>
      </c>
      <c r="BD549" s="236" t="s">
        <v>797</v>
      </c>
    </row>
    <row r="550" spans="1:56" ht="18" customHeight="1" x14ac:dyDescent="0.15">
      <c r="A550" s="194" t="s">
        <v>1231</v>
      </c>
      <c r="B550" s="195">
        <v>2869770.8979443521</v>
      </c>
      <c r="C550" s="195">
        <v>3954054.3721968438</v>
      </c>
      <c r="D550" s="226">
        <v>5.2044912423698886</v>
      </c>
      <c r="E550" s="226">
        <v>5.2623458199892266</v>
      </c>
      <c r="F550" s="196">
        <v>0.5961917196150972</v>
      </c>
      <c r="G550" s="196">
        <v>0.51617438048929265</v>
      </c>
      <c r="H550" s="195">
        <v>2877460.1538621262</v>
      </c>
      <c r="I550" s="195">
        <v>4535870.8293189369</v>
      </c>
      <c r="J550" s="196">
        <v>0.14717294736976097</v>
      </c>
      <c r="K550" s="196">
        <v>0.29792649020517892</v>
      </c>
      <c r="L550" s="196">
        <v>0.80316916033448937</v>
      </c>
      <c r="M550" s="196">
        <v>0.69150363604616127</v>
      </c>
      <c r="N550" s="196">
        <v>0.33333221672233354</v>
      </c>
      <c r="O550" s="196">
        <v>0.43151121291155442</v>
      </c>
      <c r="P550" s="196">
        <v>0.95974437306404703</v>
      </c>
      <c r="Q550" s="196">
        <v>0.9660423190499724</v>
      </c>
      <c r="R550" s="196">
        <v>0.96352891108656868</v>
      </c>
      <c r="S550" s="196">
        <v>0.97171664999992335</v>
      </c>
      <c r="T550" s="197">
        <v>564859.41549003322</v>
      </c>
      <c r="U550" s="197">
        <v>1219811.3966985049</v>
      </c>
      <c r="V550" s="197">
        <v>-1181111</v>
      </c>
      <c r="W550" s="197">
        <v>430119955</v>
      </c>
      <c r="X550" s="197"/>
      <c r="Y550" s="197"/>
      <c r="Z550" s="198">
        <v>7.486252294001166</v>
      </c>
      <c r="AA550" s="198">
        <v>10.547094682897956</v>
      </c>
      <c r="AB550" s="197">
        <v>0</v>
      </c>
      <c r="AC550" s="197">
        <v>0</v>
      </c>
      <c r="AD550" s="197">
        <v>423044.49761212629</v>
      </c>
      <c r="AE550" s="197">
        <v>564473.11825166119</v>
      </c>
      <c r="AF550" s="197">
        <v>73261.88849667774</v>
      </c>
      <c r="AG550" s="197">
        <v>82610.008617109648</v>
      </c>
      <c r="AH550" s="197">
        <v>61024.255191029901</v>
      </c>
      <c r="AI550" s="197">
        <v>104143.65479651165</v>
      </c>
      <c r="AJ550" s="197">
        <v>95359.580045681068</v>
      </c>
      <c r="AK550" s="197">
        <v>237465.38289036546</v>
      </c>
      <c r="AL550" s="227">
        <v>6.9738272545651167E-2</v>
      </c>
      <c r="AM550" s="227">
        <v>0.10500683486563751</v>
      </c>
      <c r="AN550" s="227">
        <v>1.2486327127080443</v>
      </c>
      <c r="AO550" s="227">
        <v>0.62559944286824132</v>
      </c>
      <c r="AP550" s="227">
        <v>0.18500801258552646</v>
      </c>
      <c r="AQ550" s="227">
        <v>0.21541437866951499</v>
      </c>
      <c r="AR550" s="227">
        <v>0</v>
      </c>
      <c r="AS550" s="227">
        <v>0</v>
      </c>
      <c r="AT550" s="227">
        <v>0</v>
      </c>
      <c r="AU550" s="227">
        <v>0</v>
      </c>
      <c r="AV550" s="227">
        <v>0</v>
      </c>
      <c r="AW550" s="227">
        <v>0</v>
      </c>
      <c r="AX550" s="227">
        <v>0</v>
      </c>
      <c r="AY550" s="227">
        <v>0</v>
      </c>
      <c r="AZ550" s="227">
        <v>0</v>
      </c>
      <c r="BA550" s="227">
        <v>0</v>
      </c>
      <c r="BB550" s="237" t="s">
        <v>704</v>
      </c>
      <c r="BC550" s="237" t="s">
        <v>1347</v>
      </c>
      <c r="BD550" s="237" t="s">
        <v>796</v>
      </c>
    </row>
    <row r="551" spans="1:56" ht="18" customHeight="1" x14ac:dyDescent="0.15">
      <c r="A551" s="199" t="s">
        <v>1232</v>
      </c>
      <c r="B551" s="200">
        <v>2581018.8616209878</v>
      </c>
      <c r="C551" s="200">
        <v>3214991.516804962</v>
      </c>
      <c r="D551" s="228">
        <v>4.7499034600345986</v>
      </c>
      <c r="E551" s="228">
        <v>4.2101235413362961</v>
      </c>
      <c r="F551" s="201">
        <v>0.52241981476819077</v>
      </c>
      <c r="G551" s="201">
        <v>0.47716399432129825</v>
      </c>
      <c r="H551" s="200">
        <v>3351572.0231749224</v>
      </c>
      <c r="I551" s="200">
        <v>4181880.5896823406</v>
      </c>
      <c r="J551" s="201">
        <v>0.48136688526550586</v>
      </c>
      <c r="K551" s="201">
        <v>0.69761926929122753</v>
      </c>
      <c r="L551" s="201">
        <v>0.74783409437375692</v>
      </c>
      <c r="M551" s="201">
        <v>0.69735453259675761</v>
      </c>
      <c r="N551" s="201">
        <v>0.29048831836830769</v>
      </c>
      <c r="O551" s="201">
        <v>0.33520117188375309</v>
      </c>
      <c r="P551" s="201">
        <v>0.99256224259973169</v>
      </c>
      <c r="Q551" s="201">
        <v>0.98078889306537587</v>
      </c>
      <c r="R551" s="201">
        <v>0.97858072031402576</v>
      </c>
      <c r="S551" s="201">
        <v>0.97120103135859792</v>
      </c>
      <c r="T551" s="202">
        <v>650844.95867907139</v>
      </c>
      <c r="U551" s="202">
        <v>973002.61030089681</v>
      </c>
      <c r="V551" s="202">
        <v>1225203568</v>
      </c>
      <c r="W551" s="202">
        <v>1272855713</v>
      </c>
      <c r="X551" s="202"/>
      <c r="Y551" s="202"/>
      <c r="Z551" s="203">
        <v>15.159364937132954</v>
      </c>
      <c r="AA551" s="203">
        <v>13.206720806360938</v>
      </c>
      <c r="AB551" s="202">
        <v>0</v>
      </c>
      <c r="AC551" s="202">
        <v>0</v>
      </c>
      <c r="AD551" s="202">
        <v>449464.65631548071</v>
      </c>
      <c r="AE551" s="202">
        <v>621039.68074763229</v>
      </c>
      <c r="AF551" s="202">
        <v>90994.108121699785</v>
      </c>
      <c r="AG551" s="202">
        <v>94171.980680580018</v>
      </c>
      <c r="AH551" s="202">
        <v>71491.163439778727</v>
      </c>
      <c r="AI551" s="202">
        <v>92144.541404743955</v>
      </c>
      <c r="AJ551" s="202">
        <v>122270.90139133351</v>
      </c>
      <c r="AK551" s="202">
        <v>297835.06214902352</v>
      </c>
      <c r="AL551" s="229">
        <v>5.025804277040518E-2</v>
      </c>
      <c r="AM551" s="229">
        <v>7.1578342731444672E-2</v>
      </c>
      <c r="AN551" s="229">
        <v>0.80187348454547835</v>
      </c>
      <c r="AO551" s="229">
        <v>0.44386031137329501</v>
      </c>
      <c r="AP551" s="229">
        <v>0.20861137518011516</v>
      </c>
      <c r="AQ551" s="229">
        <v>0.24921689150773743</v>
      </c>
      <c r="AR551" s="229">
        <v>0</v>
      </c>
      <c r="AS551" s="229">
        <v>0</v>
      </c>
      <c r="AT551" s="229">
        <v>0</v>
      </c>
      <c r="AU551" s="229">
        <v>0</v>
      </c>
      <c r="AV551" s="229">
        <v>0</v>
      </c>
      <c r="AW551" s="229">
        <v>0</v>
      </c>
      <c r="AX551" s="229">
        <v>0</v>
      </c>
      <c r="AY551" s="229">
        <v>0</v>
      </c>
      <c r="AZ551" s="229">
        <v>0</v>
      </c>
      <c r="BA551" s="229">
        <v>0</v>
      </c>
      <c r="BB551" s="236" t="s">
        <v>705</v>
      </c>
      <c r="BC551" s="236" t="s">
        <v>1347</v>
      </c>
      <c r="BD551" s="236" t="s">
        <v>804</v>
      </c>
    </row>
    <row r="552" spans="1:56" ht="18" customHeight="1" x14ac:dyDescent="0.15">
      <c r="A552" s="194" t="s">
        <v>1233</v>
      </c>
      <c r="B552" s="195">
        <v>4453149.9571098648</v>
      </c>
      <c r="C552" s="195">
        <v>4937426.2926426921</v>
      </c>
      <c r="D552" s="226">
        <v>6.1374584423109066</v>
      </c>
      <c r="E552" s="226">
        <v>4.7135549381910815</v>
      </c>
      <c r="F552" s="196">
        <v>0.41445356862381633</v>
      </c>
      <c r="G552" s="196">
        <v>0.42580316024932863</v>
      </c>
      <c r="H552" s="195">
        <v>5896642.9730561972</v>
      </c>
      <c r="I552" s="195">
        <v>6498184.5359067414</v>
      </c>
      <c r="J552" s="196">
        <v>0.55218613679953454</v>
      </c>
      <c r="K552" s="196">
        <v>0.60050493747348321</v>
      </c>
      <c r="L552" s="196">
        <v>0.87033185882000441</v>
      </c>
      <c r="M552" s="196">
        <v>0.83595025235244991</v>
      </c>
      <c r="N552" s="196">
        <v>0.13553019305458344</v>
      </c>
      <c r="O552" s="196">
        <v>0.16938768503593118</v>
      </c>
      <c r="P552" s="196">
        <v>1.0394836586341323</v>
      </c>
      <c r="Q552" s="196">
        <v>0.99503512407320871</v>
      </c>
      <c r="R552" s="196">
        <v>1.0486308558953157</v>
      </c>
      <c r="S552" s="196">
        <v>1.0022604698767619</v>
      </c>
      <c r="T552" s="197">
        <v>577431.67733421316</v>
      </c>
      <c r="U552" s="197">
        <v>809983.53733641258</v>
      </c>
      <c r="V552" s="197">
        <v>20107743</v>
      </c>
      <c r="W552" s="197">
        <v>341309164</v>
      </c>
      <c r="X552" s="197"/>
      <c r="Y552" s="197"/>
      <c r="Z552" s="198">
        <v>6.7661917815133013</v>
      </c>
      <c r="AA552" s="198">
        <v>5.9607555381325366</v>
      </c>
      <c r="AB552" s="197">
        <v>0</v>
      </c>
      <c r="AC552" s="197">
        <v>0</v>
      </c>
      <c r="AD552" s="197">
        <v>594739.24898273405</v>
      </c>
      <c r="AE552" s="197">
        <v>766794.77796106902</v>
      </c>
      <c r="AF552" s="197">
        <v>89197.306389530408</v>
      </c>
      <c r="AG552" s="197">
        <v>150179.85912240186</v>
      </c>
      <c r="AH552" s="197">
        <v>119523.83679753657</v>
      </c>
      <c r="AI552" s="197">
        <v>140313.47707027383</v>
      </c>
      <c r="AJ552" s="197">
        <v>117825.8278895854</v>
      </c>
      <c r="AK552" s="197">
        <v>316134.19223578583</v>
      </c>
      <c r="AL552" s="227">
        <v>2.5043757072997008E-2</v>
      </c>
      <c r="AM552" s="227">
        <v>0.15044356043745311</v>
      </c>
      <c r="AN552" s="227">
        <v>0.18164652399584041</v>
      </c>
      <c r="AO552" s="227">
        <v>0.18334395911328427</v>
      </c>
      <c r="AP552" s="227">
        <v>0.1864407930726644</v>
      </c>
      <c r="AQ552" s="227">
        <v>0.23180697023829247</v>
      </c>
      <c r="AR552" s="227">
        <v>0</v>
      </c>
      <c r="AS552" s="227">
        <v>0</v>
      </c>
      <c r="AT552" s="227">
        <v>0</v>
      </c>
      <c r="AU552" s="227">
        <v>0</v>
      </c>
      <c r="AV552" s="227">
        <v>0</v>
      </c>
      <c r="AW552" s="227">
        <v>0</v>
      </c>
      <c r="AX552" s="227">
        <v>0</v>
      </c>
      <c r="AY552" s="227">
        <v>0</v>
      </c>
      <c r="AZ552" s="227">
        <v>0</v>
      </c>
      <c r="BA552" s="227">
        <v>0</v>
      </c>
      <c r="BB552" s="237" t="s">
        <v>704</v>
      </c>
      <c r="BC552" s="237" t="s">
        <v>1347</v>
      </c>
      <c r="BD552" s="237" t="s">
        <v>795</v>
      </c>
    </row>
    <row r="553" spans="1:56" ht="18" customHeight="1" x14ac:dyDescent="0.15">
      <c r="A553" s="199" t="s">
        <v>1234</v>
      </c>
      <c r="B553" s="200">
        <v>1364127.645213194</v>
      </c>
      <c r="C553" s="200">
        <v>1571885.7599747777</v>
      </c>
      <c r="D553" s="228">
        <v>2.6493831581853096</v>
      </c>
      <c r="E553" s="228">
        <v>2.215123989886131</v>
      </c>
      <c r="F553" s="201">
        <v>0.59423658088981579</v>
      </c>
      <c r="G553" s="201">
        <v>0.55927859559614457</v>
      </c>
      <c r="H553" s="200">
        <v>1784339.4867691505</v>
      </c>
      <c r="I553" s="200">
        <v>2031197.1033463071</v>
      </c>
      <c r="J553" s="201">
        <v>1.5129941135472422</v>
      </c>
      <c r="K553" s="201">
        <v>1.5403240442121537</v>
      </c>
      <c r="L553" s="201">
        <v>0.61624110316975134</v>
      </c>
      <c r="M553" s="201">
        <v>0.5664934678840069</v>
      </c>
      <c r="N553" s="201">
        <v>0.39055637256293685</v>
      </c>
      <c r="O553" s="201">
        <v>0.42726412107959666</v>
      </c>
      <c r="P553" s="201">
        <v>1.0106120935615863</v>
      </c>
      <c r="Q553" s="201">
        <v>1.0046117303124815</v>
      </c>
      <c r="R553" s="201">
        <v>0.99378110183859436</v>
      </c>
      <c r="S553" s="201">
        <v>0.99240723068300063</v>
      </c>
      <c r="T553" s="202">
        <v>523496.12026266014</v>
      </c>
      <c r="U553" s="202">
        <v>681422.74468917842</v>
      </c>
      <c r="V553" s="202">
        <v>-519379411</v>
      </c>
      <c r="W553" s="202">
        <v>-423359256</v>
      </c>
      <c r="X553" s="202"/>
      <c r="Y553" s="202"/>
      <c r="Z553" s="203">
        <v>28.575956638215185</v>
      </c>
      <c r="AA553" s="203">
        <v>24.206020057379536</v>
      </c>
      <c r="AB553" s="202">
        <v>0</v>
      </c>
      <c r="AC553" s="202">
        <v>0</v>
      </c>
      <c r="AD553" s="202">
        <v>416475.29451414407</v>
      </c>
      <c r="AE553" s="202">
        <v>582886.96042704012</v>
      </c>
      <c r="AF553" s="202">
        <v>73662.630340718839</v>
      </c>
      <c r="AG553" s="202">
        <v>76501.633667456685</v>
      </c>
      <c r="AH553" s="202">
        <v>31192.951925376703</v>
      </c>
      <c r="AI553" s="202">
        <v>38472.409906286011</v>
      </c>
      <c r="AJ553" s="202">
        <v>141001.86373420889</v>
      </c>
      <c r="AK553" s="202">
        <v>323998.09210497705</v>
      </c>
      <c r="AL553" s="229">
        <v>4.0112274387744194E-2</v>
      </c>
      <c r="AM553" s="229">
        <v>5.3962346900078818E-2</v>
      </c>
      <c r="AN553" s="229">
        <v>0.26025394400330365</v>
      </c>
      <c r="AO553" s="229">
        <v>0.2401243270900178</v>
      </c>
      <c r="AP553" s="229">
        <v>0.30863608419239041</v>
      </c>
      <c r="AQ553" s="229">
        <v>0.30774323437822904</v>
      </c>
      <c r="AR553" s="229">
        <v>0</v>
      </c>
      <c r="AS553" s="229">
        <v>0</v>
      </c>
      <c r="AT553" s="229">
        <v>0</v>
      </c>
      <c r="AU553" s="229">
        <v>0</v>
      </c>
      <c r="AV553" s="229">
        <v>0</v>
      </c>
      <c r="AW553" s="229">
        <v>0</v>
      </c>
      <c r="AX553" s="229">
        <v>0</v>
      </c>
      <c r="AY553" s="229">
        <v>0</v>
      </c>
      <c r="AZ553" s="229">
        <v>0</v>
      </c>
      <c r="BA553" s="229">
        <v>0</v>
      </c>
      <c r="BB553" s="236" t="s">
        <v>705</v>
      </c>
      <c r="BC553" s="236" t="s">
        <v>1347</v>
      </c>
      <c r="BD553" s="236" t="s">
        <v>776</v>
      </c>
    </row>
    <row r="554" spans="1:56" ht="18" customHeight="1" x14ac:dyDescent="0.15">
      <c r="A554" s="194" t="s">
        <v>1235</v>
      </c>
      <c r="B554" s="195">
        <v>2977481.6774311927</v>
      </c>
      <c r="C554" s="195">
        <v>3636757.0814678902</v>
      </c>
      <c r="D554" s="226">
        <v>4.7638824079542763</v>
      </c>
      <c r="E554" s="226">
        <v>4.0116356240776518</v>
      </c>
      <c r="F554" s="196">
        <v>0.52614167556085922</v>
      </c>
      <c r="G554" s="196">
        <v>0.48622336847728176</v>
      </c>
      <c r="H554" s="195">
        <v>4748152.0403669719</v>
      </c>
      <c r="I554" s="195">
        <v>5474849.9673394496</v>
      </c>
      <c r="J554" s="196">
        <v>0.80039005913644778</v>
      </c>
      <c r="K554" s="196">
        <v>0.92904986814295643</v>
      </c>
      <c r="L554" s="196">
        <v>0.7508953499199873</v>
      </c>
      <c r="M554" s="196">
        <v>0.71447515021562558</v>
      </c>
      <c r="N554" s="196">
        <v>0.23350150408562431</v>
      </c>
      <c r="O554" s="196">
        <v>0.2798275096020425</v>
      </c>
      <c r="P554" s="196">
        <v>0.99423775737037634</v>
      </c>
      <c r="Q554" s="196">
        <v>0.97922370197883768</v>
      </c>
      <c r="R554" s="196">
        <v>0.99650773712066576</v>
      </c>
      <c r="S554" s="196">
        <v>0.9807444645159572</v>
      </c>
      <c r="T554" s="197">
        <v>741704.53137614683</v>
      </c>
      <c r="U554" s="197">
        <v>1038384.5193883793</v>
      </c>
      <c r="V554" s="197">
        <v>274664454</v>
      </c>
      <c r="W554" s="197">
        <v>255387662</v>
      </c>
      <c r="X554" s="197"/>
      <c r="Y554" s="197"/>
      <c r="Z554" s="198">
        <v>14.118999747249138</v>
      </c>
      <c r="AA554" s="198">
        <v>14.598186535368463</v>
      </c>
      <c r="AB554" s="197">
        <v>0</v>
      </c>
      <c r="AC554" s="197">
        <v>0</v>
      </c>
      <c r="AD554" s="197">
        <v>524627.20024464838</v>
      </c>
      <c r="AE554" s="197">
        <v>771263.97467889916</v>
      </c>
      <c r="AF554" s="197">
        <v>90139.760856269117</v>
      </c>
      <c r="AG554" s="197">
        <v>96504.682324159032</v>
      </c>
      <c r="AH554" s="197">
        <v>86025.691743119271</v>
      </c>
      <c r="AI554" s="197">
        <v>99835.348379204894</v>
      </c>
      <c r="AJ554" s="197">
        <v>136433.2358409786</v>
      </c>
      <c r="AK554" s="197">
        <v>399432.67217125389</v>
      </c>
      <c r="AL554" s="227">
        <v>2.9985180777280795E-2</v>
      </c>
      <c r="AM554" s="227">
        <v>3.1465845704850573E-2</v>
      </c>
      <c r="AN554" s="227">
        <v>0.59445592267714031</v>
      </c>
      <c r="AO554" s="227">
        <v>0.5427101417503597</v>
      </c>
      <c r="AP554" s="227">
        <v>0.29058343127002295</v>
      </c>
      <c r="AQ554" s="227">
        <v>0.3178664832930494</v>
      </c>
      <c r="AR554" s="227">
        <v>0</v>
      </c>
      <c r="AS554" s="227">
        <v>0</v>
      </c>
      <c r="AT554" s="227">
        <v>0</v>
      </c>
      <c r="AU554" s="227">
        <v>0</v>
      </c>
      <c r="AV554" s="227">
        <v>0</v>
      </c>
      <c r="AW554" s="227">
        <v>0</v>
      </c>
      <c r="AX554" s="227">
        <v>0</v>
      </c>
      <c r="AY554" s="227">
        <v>0</v>
      </c>
      <c r="AZ554" s="227">
        <v>0</v>
      </c>
      <c r="BA554" s="227">
        <v>0</v>
      </c>
      <c r="BB554" s="237" t="s">
        <v>704</v>
      </c>
      <c r="BC554" s="237" t="s">
        <v>1347</v>
      </c>
      <c r="BD554" s="237" t="s">
        <v>796</v>
      </c>
    </row>
    <row r="555" spans="1:56" ht="18" customHeight="1" x14ac:dyDescent="0.15">
      <c r="A555" s="199" t="s">
        <v>1236</v>
      </c>
      <c r="B555" s="200">
        <v>2101465.8330401373</v>
      </c>
      <c r="C555" s="200">
        <v>2691487.5565463556</v>
      </c>
      <c r="D555" s="228">
        <v>2.9491804346328157</v>
      </c>
      <c r="E555" s="228">
        <v>2.6557114682239984</v>
      </c>
      <c r="F555" s="201">
        <v>0.58068492023986507</v>
      </c>
      <c r="G555" s="201">
        <v>0.55047524514521029</v>
      </c>
      <c r="H555" s="200">
        <v>2690949.6032757051</v>
      </c>
      <c r="I555" s="200">
        <v>3688071.2776059043</v>
      </c>
      <c r="J555" s="201">
        <v>1.6541840193968222</v>
      </c>
      <c r="K555" s="201">
        <v>1.2277079704121885</v>
      </c>
      <c r="L555" s="201">
        <v>0.64936864820825213</v>
      </c>
      <c r="M555" s="201">
        <v>0.61014756001716963</v>
      </c>
      <c r="N555" s="201">
        <v>0.39590600943191695</v>
      </c>
      <c r="O555" s="201">
        <v>0.42737746944194593</v>
      </c>
      <c r="P555" s="201">
        <v>0.89858946964375186</v>
      </c>
      <c r="Q555" s="201">
        <v>0.94002086741186208</v>
      </c>
      <c r="R555" s="201">
        <v>1.0641155554448132</v>
      </c>
      <c r="S555" s="201">
        <v>1.050303933450681</v>
      </c>
      <c r="T555" s="202">
        <v>736839.80578303512</v>
      </c>
      <c r="U555" s="202">
        <v>1049282.9911030231</v>
      </c>
      <c r="V555" s="202">
        <v>-4188732705</v>
      </c>
      <c r="W555" s="202">
        <v>-3197495879</v>
      </c>
      <c r="X555" s="202"/>
      <c r="Y555" s="202"/>
      <c r="Z555" s="203">
        <v>15.177026896717258</v>
      </c>
      <c r="AA555" s="203">
        <v>16.574351024302636</v>
      </c>
      <c r="AB555" s="202">
        <v>0</v>
      </c>
      <c r="AC555" s="202">
        <v>0</v>
      </c>
      <c r="AD555" s="202">
        <v>458512.29455060163</v>
      </c>
      <c r="AE555" s="202">
        <v>720513.75743605301</v>
      </c>
      <c r="AF555" s="202">
        <v>76766.171974522294</v>
      </c>
      <c r="AG555" s="202">
        <v>91430.580487311701</v>
      </c>
      <c r="AH555" s="202">
        <v>59757.25018703872</v>
      </c>
      <c r="AI555" s="202">
        <v>84046.086887069061</v>
      </c>
      <c r="AJ555" s="202">
        <v>125454.30548983926</v>
      </c>
      <c r="AK555" s="202">
        <v>397911.48700839153</v>
      </c>
      <c r="AL555" s="229">
        <v>3.4666136455434871E-2</v>
      </c>
      <c r="AM555" s="229">
        <v>6.9873081442050289E-2</v>
      </c>
      <c r="AN555" s="229">
        <v>0.18272970505631592</v>
      </c>
      <c r="AO555" s="229">
        <v>0.22781719215547463</v>
      </c>
      <c r="AP555" s="229">
        <v>0.35422113210730055</v>
      </c>
      <c r="AQ555" s="229">
        <v>0.36279553598137204</v>
      </c>
      <c r="AR555" s="229">
        <v>0</v>
      </c>
      <c r="AS555" s="229">
        <v>0</v>
      </c>
      <c r="AT555" s="229">
        <v>0</v>
      </c>
      <c r="AU555" s="229">
        <v>0</v>
      </c>
      <c r="AV555" s="229">
        <v>0</v>
      </c>
      <c r="AW555" s="229">
        <v>0</v>
      </c>
      <c r="AX555" s="229">
        <v>0</v>
      </c>
      <c r="AY555" s="229">
        <v>0</v>
      </c>
      <c r="AZ555" s="229">
        <v>0</v>
      </c>
      <c r="BA555" s="229">
        <v>0</v>
      </c>
      <c r="BB555" s="236" t="s">
        <v>705</v>
      </c>
      <c r="BC555" s="236" t="s">
        <v>1347</v>
      </c>
      <c r="BD555" s="236" t="s">
        <v>779</v>
      </c>
    </row>
    <row r="556" spans="1:56" ht="18" customHeight="1" x14ac:dyDescent="0.15">
      <c r="A556" s="194" t="s">
        <v>1237</v>
      </c>
      <c r="B556" s="195">
        <v>3001172.2304109191</v>
      </c>
      <c r="C556" s="195">
        <v>3786130.7608507257</v>
      </c>
      <c r="D556" s="226">
        <v>4.6751449436661785</v>
      </c>
      <c r="E556" s="226">
        <v>3.7699869293741552</v>
      </c>
      <c r="F556" s="196">
        <v>0.65409915354969028</v>
      </c>
      <c r="G556" s="196">
        <v>0.62014396315868892</v>
      </c>
      <c r="H556" s="195">
        <v>6241417.1161623457</v>
      </c>
      <c r="I556" s="195">
        <v>7301243.8908187086</v>
      </c>
      <c r="J556" s="196">
        <v>0.49141476138619322</v>
      </c>
      <c r="K556" s="196">
        <v>0.44960344861139406</v>
      </c>
      <c r="L556" s="196">
        <v>0.75140150861830468</v>
      </c>
      <c r="M556" s="196">
        <v>0.68738261349823637</v>
      </c>
      <c r="N556" s="196">
        <v>0.22786949913865717</v>
      </c>
      <c r="O556" s="196">
        <v>0.26132229523210559</v>
      </c>
      <c r="P556" s="196">
        <v>1.0242621624774879</v>
      </c>
      <c r="Q556" s="196">
        <v>1.0184047672410639</v>
      </c>
      <c r="R556" s="196">
        <v>1.0443368926349494</v>
      </c>
      <c r="S556" s="196">
        <v>1.032307966682011</v>
      </c>
      <c r="T556" s="197">
        <v>746086.88885679212</v>
      </c>
      <c r="U556" s="197">
        <v>1183610.3034110877</v>
      </c>
      <c r="V556" s="197">
        <v>2240599150</v>
      </c>
      <c r="W556" s="197">
        <v>4692586627</v>
      </c>
      <c r="X556" s="197"/>
      <c r="Y556" s="197"/>
      <c r="Z556" s="198">
        <v>9.449401208248533</v>
      </c>
      <c r="AA556" s="198">
        <v>9.2442514010294889</v>
      </c>
      <c r="AB556" s="197">
        <v>0</v>
      </c>
      <c r="AC556" s="197">
        <v>0</v>
      </c>
      <c r="AD556" s="197">
        <v>568970.05604101974</v>
      </c>
      <c r="AE556" s="197">
        <v>855704.50648756651</v>
      </c>
      <c r="AF556" s="197">
        <v>107383.40050793193</v>
      </c>
      <c r="AG556" s="197">
        <v>139794.86798584534</v>
      </c>
      <c r="AH556" s="197">
        <v>104271.63273633279</v>
      </c>
      <c r="AI556" s="197">
        <v>138877.10865169353</v>
      </c>
      <c r="AJ556" s="197">
        <v>152166.80046219399</v>
      </c>
      <c r="AK556" s="197">
        <v>444873.11944825598</v>
      </c>
      <c r="AL556" s="227">
        <v>3.1460522125257996E-2</v>
      </c>
      <c r="AM556" s="227">
        <v>9.1183333649588708E-2</v>
      </c>
      <c r="AN556" s="227">
        <v>0.31687500558513221</v>
      </c>
      <c r="AO556" s="227">
        <v>0.2877213792313178</v>
      </c>
      <c r="AP556" s="227">
        <v>0.23173642663979913</v>
      </c>
      <c r="AQ556" s="227">
        <v>0.28328972523010626</v>
      </c>
      <c r="AR556" s="227">
        <v>0</v>
      </c>
      <c r="AS556" s="227">
        <v>0</v>
      </c>
      <c r="AT556" s="227">
        <v>0</v>
      </c>
      <c r="AU556" s="227">
        <v>0</v>
      </c>
      <c r="AV556" s="227">
        <v>0</v>
      </c>
      <c r="AW556" s="227">
        <v>0</v>
      </c>
      <c r="AX556" s="227">
        <v>0</v>
      </c>
      <c r="AY556" s="227">
        <v>0</v>
      </c>
      <c r="AZ556" s="227">
        <v>0</v>
      </c>
      <c r="BA556" s="227">
        <v>0</v>
      </c>
      <c r="BB556" s="237" t="s">
        <v>706</v>
      </c>
      <c r="BC556" s="237" t="s">
        <v>1347</v>
      </c>
      <c r="BD556" s="237" t="s">
        <v>780</v>
      </c>
    </row>
    <row r="557" spans="1:56" ht="18" customHeight="1" x14ac:dyDescent="0.15">
      <c r="A557" s="199" t="s">
        <v>1238</v>
      </c>
      <c r="B557" s="200">
        <v>3742999.9631598936</v>
      </c>
      <c r="C557" s="200">
        <v>4080831.8755222182</v>
      </c>
      <c r="D557" s="228">
        <v>4.4940797792851583</v>
      </c>
      <c r="E557" s="228">
        <v>3.4853281072104751</v>
      </c>
      <c r="F557" s="201">
        <v>0.57829576776847724</v>
      </c>
      <c r="G557" s="201">
        <v>0.56978708267239919</v>
      </c>
      <c r="H557" s="200">
        <v>7514769.6539118877</v>
      </c>
      <c r="I557" s="200">
        <v>8101221.9991454612</v>
      </c>
      <c r="J557" s="201">
        <v>0.45210468864046194</v>
      </c>
      <c r="K557" s="201">
        <v>0.62722838982146845</v>
      </c>
      <c r="L557" s="201">
        <v>0.79478436457450874</v>
      </c>
      <c r="M557" s="201">
        <v>0.779506195316919</v>
      </c>
      <c r="N557" s="201">
        <v>0.18569099953737539</v>
      </c>
      <c r="O557" s="201">
        <v>0.20508004884877884</v>
      </c>
      <c r="P557" s="201">
        <v>1.039487104734401</v>
      </c>
      <c r="Q557" s="201">
        <v>0.99880970647760225</v>
      </c>
      <c r="R557" s="201">
        <v>1.1938937439114485</v>
      </c>
      <c r="S557" s="201">
        <v>1.1036289642021468</v>
      </c>
      <c r="T557" s="202">
        <v>768122.11583744793</v>
      </c>
      <c r="U557" s="202">
        <v>899798.14650588681</v>
      </c>
      <c r="V557" s="202">
        <v>-194439803</v>
      </c>
      <c r="W557" s="202">
        <v>-79300965</v>
      </c>
      <c r="X557" s="202"/>
      <c r="Y557" s="202"/>
      <c r="Z557" s="203">
        <v>30.963236339855857</v>
      </c>
      <c r="AA557" s="203">
        <v>13.666958368130171</v>
      </c>
      <c r="AB557" s="202">
        <v>0</v>
      </c>
      <c r="AC557" s="202">
        <v>0</v>
      </c>
      <c r="AD557" s="202">
        <v>670157.805829852</v>
      </c>
      <c r="AE557" s="202">
        <v>948561.77354728454</v>
      </c>
      <c r="AF557" s="202">
        <v>98035.70034181542</v>
      </c>
      <c r="AG557" s="202">
        <v>100944.88995442461</v>
      </c>
      <c r="AH557" s="202">
        <v>155120.14175845045</v>
      </c>
      <c r="AI557" s="202">
        <v>169838.25655146223</v>
      </c>
      <c r="AJ557" s="202">
        <v>149476.96809722751</v>
      </c>
      <c r="AK557" s="202">
        <v>472482.69360045576</v>
      </c>
      <c r="AL557" s="229">
        <v>3.3690543409435503E-2</v>
      </c>
      <c r="AM557" s="229">
        <v>4.1663646608525784E-2</v>
      </c>
      <c r="AN557" s="229">
        <v>0.59541502496369281</v>
      </c>
      <c r="AO557" s="229">
        <v>0.45293200505565007</v>
      </c>
      <c r="AP557" s="229">
        <v>0.33400399027323002</v>
      </c>
      <c r="AQ557" s="229">
        <v>0.36648845291702947</v>
      </c>
      <c r="AR557" s="229">
        <v>0</v>
      </c>
      <c r="AS557" s="229">
        <v>0</v>
      </c>
      <c r="AT557" s="229">
        <v>0</v>
      </c>
      <c r="AU557" s="229">
        <v>0</v>
      </c>
      <c r="AV557" s="229">
        <v>0</v>
      </c>
      <c r="AW557" s="229">
        <v>0</v>
      </c>
      <c r="AX557" s="229">
        <v>0</v>
      </c>
      <c r="AY557" s="229">
        <v>0</v>
      </c>
      <c r="AZ557" s="229">
        <v>0</v>
      </c>
      <c r="BA557" s="229">
        <v>0</v>
      </c>
      <c r="BB557" s="236" t="s">
        <v>705</v>
      </c>
      <c r="BC557" s="236" t="s">
        <v>1347</v>
      </c>
      <c r="BD557" s="236" t="s">
        <v>799</v>
      </c>
    </row>
    <row r="558" spans="1:56" ht="18" customHeight="1" x14ac:dyDescent="0.15">
      <c r="A558" s="194" t="s">
        <v>1239</v>
      </c>
      <c r="B558" s="195">
        <v>1713612.406861831</v>
      </c>
      <c r="C558" s="195">
        <v>1784753.8215550997</v>
      </c>
      <c r="D558" s="226">
        <v>2.9333730134123028</v>
      </c>
      <c r="E558" s="226">
        <v>2.099489411363086</v>
      </c>
      <c r="F558" s="196">
        <v>0.65493359848641119</v>
      </c>
      <c r="G558" s="196">
        <v>0.66449352851015664</v>
      </c>
      <c r="H558" s="195">
        <v>2986666.1577475294</v>
      </c>
      <c r="I558" s="195">
        <v>3151695.294424762</v>
      </c>
      <c r="J558" s="196">
        <v>1.3401809016166946</v>
      </c>
      <c r="K558" s="196">
        <v>1.3262660835089566</v>
      </c>
      <c r="L558" s="196">
        <v>0.71388041251642342</v>
      </c>
      <c r="M558" s="196">
        <v>0.66184588941917466</v>
      </c>
      <c r="N558" s="196">
        <v>0.2946860176114508</v>
      </c>
      <c r="O558" s="196">
        <v>0.36712373336377746</v>
      </c>
      <c r="P558" s="196">
        <v>0.94772914840604505</v>
      </c>
      <c r="Q558" s="196">
        <v>0.92742254020992676</v>
      </c>
      <c r="R558" s="196">
        <v>0.94615167583449489</v>
      </c>
      <c r="S558" s="196">
        <v>0.92637187479579486</v>
      </c>
      <c r="T558" s="197">
        <v>490298.07495804591</v>
      </c>
      <c r="U558" s="197">
        <v>603521.84113369393</v>
      </c>
      <c r="V558" s="197">
        <v>-25682380</v>
      </c>
      <c r="W558" s="197">
        <v>107043328</v>
      </c>
      <c r="X558" s="197"/>
      <c r="Y558" s="197"/>
      <c r="Z558" s="198">
        <v>7.898062636169243</v>
      </c>
      <c r="AA558" s="198">
        <v>7.0339100262576295</v>
      </c>
      <c r="AB558" s="197">
        <v>0</v>
      </c>
      <c r="AC558" s="197">
        <v>0</v>
      </c>
      <c r="AD558" s="197">
        <v>470459.49841506622</v>
      </c>
      <c r="AE558" s="197">
        <v>691214.80290881963</v>
      </c>
      <c r="AF558" s="197">
        <v>101962.34607495804</v>
      </c>
      <c r="AG558" s="197">
        <v>110568.29852694388</v>
      </c>
      <c r="AH558" s="197">
        <v>58942.951706134627</v>
      </c>
      <c r="AI558" s="197">
        <v>60702.775312325197</v>
      </c>
      <c r="AJ558" s="197">
        <v>158797.96084281185</v>
      </c>
      <c r="AK558" s="197">
        <v>416420.11075890367</v>
      </c>
      <c r="AL558" s="227">
        <v>5.3510360478286952E-2</v>
      </c>
      <c r="AM558" s="227">
        <v>5.5282139994837116E-2</v>
      </c>
      <c r="AN558" s="227">
        <v>0.23890229557512255</v>
      </c>
      <c r="AO558" s="227">
        <v>0.23441015225853082</v>
      </c>
      <c r="AP558" s="227">
        <v>0.26810126014771296</v>
      </c>
      <c r="AQ558" s="227">
        <v>0.3102204130591702</v>
      </c>
      <c r="AR558" s="227">
        <v>0</v>
      </c>
      <c r="AS558" s="227">
        <v>0</v>
      </c>
      <c r="AT558" s="227">
        <v>0</v>
      </c>
      <c r="AU558" s="227">
        <v>0</v>
      </c>
      <c r="AV558" s="227">
        <v>0</v>
      </c>
      <c r="AW558" s="227">
        <v>0</v>
      </c>
      <c r="AX558" s="227">
        <v>0</v>
      </c>
      <c r="AY558" s="227">
        <v>0</v>
      </c>
      <c r="AZ558" s="227">
        <v>0</v>
      </c>
      <c r="BA558" s="227">
        <v>0</v>
      </c>
      <c r="BB558" s="237" t="s">
        <v>704</v>
      </c>
      <c r="BC558" s="237" t="s">
        <v>1347</v>
      </c>
      <c r="BD558" s="237" t="s">
        <v>795</v>
      </c>
    </row>
    <row r="559" spans="1:56" ht="18" customHeight="1" x14ac:dyDescent="0.15">
      <c r="A559" s="199" t="s">
        <v>1240</v>
      </c>
      <c r="B559" s="200">
        <v>1290229.0553178294</v>
      </c>
      <c r="C559" s="200">
        <v>2099320.1169612403</v>
      </c>
      <c r="D559" s="228">
        <v>3.2270044606740855</v>
      </c>
      <c r="E559" s="228">
        <v>2.989778966573839</v>
      </c>
      <c r="F559" s="201">
        <v>0.66500191009131104</v>
      </c>
      <c r="G559" s="201">
        <v>0.60811687137338755</v>
      </c>
      <c r="H559" s="200">
        <v>1935998.0342325582</v>
      </c>
      <c r="I559" s="200">
        <v>3541405.7230387595</v>
      </c>
      <c r="J559" s="201">
        <v>0.84517700179266508</v>
      </c>
      <c r="K559" s="201">
        <v>0.66000346609449256</v>
      </c>
      <c r="L559" s="201">
        <v>0.67021732092693764</v>
      </c>
      <c r="M559" s="201">
        <v>0.58011020858912743</v>
      </c>
      <c r="N559" s="201">
        <v>0.29015033363980908</v>
      </c>
      <c r="O559" s="201">
        <v>0.40199864983988021</v>
      </c>
      <c r="P559" s="201">
        <v>1.0428025279298219</v>
      </c>
      <c r="Q559" s="201">
        <v>1.0046240607783756</v>
      </c>
      <c r="R559" s="201">
        <v>1.0421067500187233</v>
      </c>
      <c r="S559" s="201">
        <v>1.0062416824668301</v>
      </c>
      <c r="T559" s="202">
        <v>425495.19448062021</v>
      </c>
      <c r="U559" s="202">
        <v>881483.08601550385</v>
      </c>
      <c r="V559" s="202">
        <v>-147897956</v>
      </c>
      <c r="W559" s="202">
        <v>493734028</v>
      </c>
      <c r="X559" s="202"/>
      <c r="Y559" s="202"/>
      <c r="Z559" s="203">
        <v>15.763044972842389</v>
      </c>
      <c r="AA559" s="203">
        <v>11.868503511208781</v>
      </c>
      <c r="AB559" s="202">
        <v>0</v>
      </c>
      <c r="AC559" s="202">
        <v>0</v>
      </c>
      <c r="AD559" s="202">
        <v>355237.83615503879</v>
      </c>
      <c r="AE559" s="202">
        <v>597501.3136744186</v>
      </c>
      <c r="AF559" s="202">
        <v>67372.61395348837</v>
      </c>
      <c r="AG559" s="202">
        <v>77677.914294573638</v>
      </c>
      <c r="AH559" s="202">
        <v>41639.206883720937</v>
      </c>
      <c r="AI559" s="202">
        <v>75394.196961240319</v>
      </c>
      <c r="AJ559" s="202">
        <v>99165.529984496141</v>
      </c>
      <c r="AK559" s="202">
        <v>352521.17500775197</v>
      </c>
      <c r="AL559" s="229">
        <v>5.6206581820731634E-2</v>
      </c>
      <c r="AM559" s="229">
        <v>7.973647349113723E-2</v>
      </c>
      <c r="AN559" s="229">
        <v>0.18305683288266092</v>
      </c>
      <c r="AO559" s="229">
        <v>0.19631622376014327</v>
      </c>
      <c r="AP559" s="229">
        <v>0.23030078789202649</v>
      </c>
      <c r="AQ559" s="229">
        <v>0.27963796047489559</v>
      </c>
      <c r="AR559" s="229">
        <v>0</v>
      </c>
      <c r="AS559" s="229">
        <v>0</v>
      </c>
      <c r="AT559" s="229">
        <v>0</v>
      </c>
      <c r="AU559" s="229">
        <v>0</v>
      </c>
      <c r="AV559" s="229">
        <v>0</v>
      </c>
      <c r="AW559" s="229">
        <v>0</v>
      </c>
      <c r="AX559" s="229">
        <v>0</v>
      </c>
      <c r="AY559" s="229">
        <v>0</v>
      </c>
      <c r="AZ559" s="229">
        <v>0</v>
      </c>
      <c r="BA559" s="229">
        <v>0</v>
      </c>
      <c r="BB559" s="236" t="s">
        <v>705</v>
      </c>
      <c r="BC559" s="236" t="s">
        <v>1347</v>
      </c>
      <c r="BD559" s="236" t="s">
        <v>802</v>
      </c>
    </row>
    <row r="560" spans="1:56" ht="18" customHeight="1" x14ac:dyDescent="0.15">
      <c r="A560" s="194" t="s">
        <v>1241</v>
      </c>
      <c r="B560" s="195">
        <v>3372758.2852705154</v>
      </c>
      <c r="C560" s="195">
        <v>3636270.283199586</v>
      </c>
      <c r="D560" s="226">
        <v>3.1818804980789963</v>
      </c>
      <c r="E560" s="226">
        <v>2.6553366849045035</v>
      </c>
      <c r="F560" s="196">
        <v>0.51394075388076821</v>
      </c>
      <c r="G560" s="196">
        <v>0.51920894153172048</v>
      </c>
      <c r="H560" s="195">
        <v>4768928.4970230395</v>
      </c>
      <c r="I560" s="195">
        <v>5246748.530934507</v>
      </c>
      <c r="J560" s="196">
        <v>1.6921334161156196</v>
      </c>
      <c r="K560" s="196">
        <v>1.5596153953966636</v>
      </c>
      <c r="L560" s="196">
        <v>0.68748969108464408</v>
      </c>
      <c r="M560" s="196">
        <v>0.69217549166775938</v>
      </c>
      <c r="N560" s="196">
        <v>0.31241244769327603</v>
      </c>
      <c r="O560" s="196">
        <v>0.31232904513332727</v>
      </c>
      <c r="P560" s="196">
        <v>0.89843142666642262</v>
      </c>
      <c r="Q560" s="196">
        <v>0.92544369931956183</v>
      </c>
      <c r="R560" s="196">
        <v>0.90339973309345267</v>
      </c>
      <c r="S560" s="196">
        <v>0.92869728282660868</v>
      </c>
      <c r="T560" s="197">
        <v>1054021.7336267151</v>
      </c>
      <c r="U560" s="197">
        <v>1119333.11208905</v>
      </c>
      <c r="V560" s="197">
        <v>69137893</v>
      </c>
      <c r="W560" s="197">
        <v>112295532</v>
      </c>
      <c r="X560" s="197"/>
      <c r="Y560" s="197"/>
      <c r="Z560" s="198">
        <v>20.832123335922969</v>
      </c>
      <c r="AA560" s="198">
        <v>18.551411792721442</v>
      </c>
      <c r="AB560" s="197">
        <v>0</v>
      </c>
      <c r="AC560" s="197">
        <v>0</v>
      </c>
      <c r="AD560" s="197">
        <v>791427.5925446545</v>
      </c>
      <c r="AE560" s="197">
        <v>1087716.0634222107</v>
      </c>
      <c r="AF560" s="197">
        <v>138344.17188713438</v>
      </c>
      <c r="AG560" s="197">
        <v>139464.88376909139</v>
      </c>
      <c r="AH560" s="197">
        <v>105783.42428164638</v>
      </c>
      <c r="AI560" s="197">
        <v>115944.0276986798</v>
      </c>
      <c r="AJ560" s="197">
        <v>234682.97411338339</v>
      </c>
      <c r="AK560" s="197">
        <v>558105.95133316074</v>
      </c>
      <c r="AL560" s="227">
        <v>3.0255100256937527E-2</v>
      </c>
      <c r="AM560" s="227">
        <v>3.1029925641688601E-2</v>
      </c>
      <c r="AN560" s="227">
        <v>0.78350572410703634</v>
      </c>
      <c r="AO560" s="227">
        <v>0.77558339147874589</v>
      </c>
      <c r="AP560" s="227">
        <v>0.32316525404889029</v>
      </c>
      <c r="AQ560" s="227">
        <v>0.34928796253842775</v>
      </c>
      <c r="AR560" s="227">
        <v>0</v>
      </c>
      <c r="AS560" s="227">
        <v>0</v>
      </c>
      <c r="AT560" s="227">
        <v>0</v>
      </c>
      <c r="AU560" s="227">
        <v>0</v>
      </c>
      <c r="AV560" s="227">
        <v>0</v>
      </c>
      <c r="AW560" s="227">
        <v>0</v>
      </c>
      <c r="AX560" s="227">
        <v>0</v>
      </c>
      <c r="AY560" s="227">
        <v>0</v>
      </c>
      <c r="AZ560" s="227">
        <v>0</v>
      </c>
      <c r="BA560" s="227">
        <v>0</v>
      </c>
      <c r="BB560" s="237" t="s">
        <v>704</v>
      </c>
      <c r="BC560" s="237" t="s">
        <v>1347</v>
      </c>
      <c r="BD560" s="237" t="s">
        <v>793</v>
      </c>
    </row>
    <row r="561" spans="1:56" ht="18" customHeight="1" x14ac:dyDescent="0.15">
      <c r="A561" s="199" t="s">
        <v>1242</v>
      </c>
      <c r="B561" s="200">
        <v>2583728.3209538599</v>
      </c>
      <c r="C561" s="200">
        <v>2881723.1230753032</v>
      </c>
      <c r="D561" s="228">
        <v>4.6065347996744155</v>
      </c>
      <c r="E561" s="228">
        <v>3.3183551867471426</v>
      </c>
      <c r="F561" s="201">
        <v>0.60977599406098404</v>
      </c>
      <c r="G561" s="201">
        <v>0.59658836556699357</v>
      </c>
      <c r="H561" s="200">
        <v>4795865.5795541285</v>
      </c>
      <c r="I561" s="200">
        <v>5205756.9243808072</v>
      </c>
      <c r="J561" s="201">
        <v>0.75792371230230238</v>
      </c>
      <c r="K561" s="201">
        <v>0.80796037012371658</v>
      </c>
      <c r="L561" s="201">
        <v>0.70454278922515778</v>
      </c>
      <c r="M561" s="201">
        <v>0.60888566007693601</v>
      </c>
      <c r="N561" s="201">
        <v>0.29362699296151223</v>
      </c>
      <c r="O561" s="201">
        <v>0.39299500994574954</v>
      </c>
      <c r="P561" s="201">
        <v>1.0601994127842991</v>
      </c>
      <c r="Q561" s="201">
        <v>1.0083991373745962</v>
      </c>
      <c r="R561" s="201">
        <v>1.0632910434385996</v>
      </c>
      <c r="S561" s="201">
        <v>1.0104042551671755</v>
      </c>
      <c r="T561" s="202">
        <v>763381.16310899379</v>
      </c>
      <c r="U561" s="202">
        <v>1127083.2371226279</v>
      </c>
      <c r="V561" s="202">
        <v>-44219032</v>
      </c>
      <c r="W561" s="202">
        <v>853093151</v>
      </c>
      <c r="X561" s="202"/>
      <c r="Y561" s="202"/>
      <c r="Z561" s="203">
        <v>17.158115609818257</v>
      </c>
      <c r="AA561" s="203">
        <v>14.291436406093819</v>
      </c>
      <c r="AB561" s="202">
        <v>0</v>
      </c>
      <c r="AC561" s="202">
        <v>0</v>
      </c>
      <c r="AD561" s="202">
        <v>475825.23027926194</v>
      </c>
      <c r="AE561" s="202">
        <v>720916.32732345443</v>
      </c>
      <c r="AF561" s="202">
        <v>83612.437659568866</v>
      </c>
      <c r="AG561" s="202">
        <v>89676.757481641369</v>
      </c>
      <c r="AH561" s="202">
        <v>88958.896480930707</v>
      </c>
      <c r="AI561" s="202">
        <v>97867.390071855349</v>
      </c>
      <c r="AJ561" s="202">
        <v>56865.208064643484</v>
      </c>
      <c r="AK561" s="202">
        <v>336685.2264627695</v>
      </c>
      <c r="AL561" s="229">
        <v>2.9254380536083983E-2</v>
      </c>
      <c r="AM561" s="229">
        <v>5.6199706138390128E-2</v>
      </c>
      <c r="AN561" s="229">
        <v>0.26825721406369707</v>
      </c>
      <c r="AO561" s="229">
        <v>0.23050150332359942</v>
      </c>
      <c r="AP561" s="229">
        <v>0.27409094823851643</v>
      </c>
      <c r="AQ561" s="229">
        <v>0.29966923597376621</v>
      </c>
      <c r="AR561" s="229">
        <v>0</v>
      </c>
      <c r="AS561" s="229">
        <v>0</v>
      </c>
      <c r="AT561" s="229">
        <v>0</v>
      </c>
      <c r="AU561" s="229">
        <v>0</v>
      </c>
      <c r="AV561" s="229">
        <v>0</v>
      </c>
      <c r="AW561" s="229">
        <v>0</v>
      </c>
      <c r="AX561" s="229">
        <v>0</v>
      </c>
      <c r="AY561" s="229">
        <v>0</v>
      </c>
      <c r="AZ561" s="229">
        <v>0</v>
      </c>
      <c r="BA561" s="229">
        <v>0</v>
      </c>
      <c r="BB561" s="236" t="s">
        <v>705</v>
      </c>
      <c r="BC561" s="236" t="s">
        <v>1347</v>
      </c>
      <c r="BD561" s="236" t="s">
        <v>776</v>
      </c>
    </row>
    <row r="562" spans="1:56" ht="18" customHeight="1" x14ac:dyDescent="0.15">
      <c r="A562" s="194" t="s">
        <v>1243</v>
      </c>
      <c r="B562" s="195">
        <v>1524828.2719875076</v>
      </c>
      <c r="C562" s="195">
        <v>1632168.3755897314</v>
      </c>
      <c r="D562" s="226">
        <v>2.8690763059656246</v>
      </c>
      <c r="E562" s="226">
        <v>2.8359227458228271</v>
      </c>
      <c r="F562" s="196">
        <v>0.54764248542309579</v>
      </c>
      <c r="G562" s="196">
        <v>0.55477730406633641</v>
      </c>
      <c r="H562" s="195">
        <v>2436013.0717147333</v>
      </c>
      <c r="I562" s="195">
        <v>2553326.5052609732</v>
      </c>
      <c r="J562" s="196">
        <v>0.38067554636381412</v>
      </c>
      <c r="K562" s="196">
        <v>0.41663941806159488</v>
      </c>
      <c r="L562" s="196">
        <v>0.38533210776179816</v>
      </c>
      <c r="M562" s="196">
        <v>0.3966432467385696</v>
      </c>
      <c r="N562" s="196">
        <v>0.57805679528123499</v>
      </c>
      <c r="O562" s="196">
        <v>0.57409700127759733</v>
      </c>
      <c r="P562" s="196">
        <v>1.0190153686952108</v>
      </c>
      <c r="Q562" s="196">
        <v>1.0188074123628517</v>
      </c>
      <c r="R562" s="196">
        <v>1.0253134772802264</v>
      </c>
      <c r="S562" s="196">
        <v>1.0228808346255138</v>
      </c>
      <c r="T562" s="197">
        <v>937262.97996778099</v>
      </c>
      <c r="U562" s="197">
        <v>984779.81187180313</v>
      </c>
      <c r="V562" s="197">
        <v>26300585401</v>
      </c>
      <c r="W562" s="197">
        <v>28851506418</v>
      </c>
      <c r="X562" s="197"/>
      <c r="Y562" s="197"/>
      <c r="Z562" s="198">
        <v>27.226571835686087</v>
      </c>
      <c r="AA562" s="198">
        <v>25.370958120138667</v>
      </c>
      <c r="AB562" s="197">
        <v>0</v>
      </c>
      <c r="AC562" s="197">
        <v>0</v>
      </c>
      <c r="AD562" s="197">
        <v>392777.60541038832</v>
      </c>
      <c r="AE562" s="197">
        <v>394357.32437352149</v>
      </c>
      <c r="AF562" s="197">
        <v>128339.71448607242</v>
      </c>
      <c r="AG562" s="197">
        <v>142553.38947463944</v>
      </c>
      <c r="AH562" s="197">
        <v>51653.171736565899</v>
      </c>
      <c r="AI562" s="197">
        <v>55441.95790143279</v>
      </c>
      <c r="AJ562" s="197">
        <v>137752.57258040606</v>
      </c>
      <c r="AK562" s="197">
        <v>136696.43046809229</v>
      </c>
      <c r="AL562" s="227">
        <v>4.4093561373474657E-2</v>
      </c>
      <c r="AM562" s="227">
        <v>0.10651005080298852</v>
      </c>
      <c r="AN562" s="227">
        <v>0.44606358149364589</v>
      </c>
      <c r="AO562" s="227">
        <v>0.37970806915165689</v>
      </c>
      <c r="AP562" s="227">
        <v>0.18578243207170572</v>
      </c>
      <c r="AQ562" s="227">
        <v>0.18504464975146567</v>
      </c>
      <c r="AR562" s="227">
        <v>0</v>
      </c>
      <c r="AS562" s="227">
        <v>0</v>
      </c>
      <c r="AT562" s="227">
        <v>0</v>
      </c>
      <c r="AU562" s="227">
        <v>0</v>
      </c>
      <c r="AV562" s="227">
        <v>0</v>
      </c>
      <c r="AW562" s="227">
        <v>0</v>
      </c>
      <c r="AX562" s="227">
        <v>0</v>
      </c>
      <c r="AY562" s="227">
        <v>0</v>
      </c>
      <c r="AZ562" s="227">
        <v>0</v>
      </c>
      <c r="BA562" s="227">
        <v>0</v>
      </c>
      <c r="BB562" s="237" t="s">
        <v>709</v>
      </c>
      <c r="BC562" s="237" t="s">
        <v>1347</v>
      </c>
      <c r="BD562" s="237" t="s">
        <v>771</v>
      </c>
    </row>
    <row r="563" spans="1:56" ht="18" customHeight="1" x14ac:dyDescent="0.15">
      <c r="A563" s="199" t="s">
        <v>1244</v>
      </c>
      <c r="B563" s="200">
        <v>1317060.4733684668</v>
      </c>
      <c r="C563" s="200">
        <v>1975416.0597532394</v>
      </c>
      <c r="D563" s="228">
        <v>3.2316134423141585</v>
      </c>
      <c r="E563" s="228">
        <v>3.0320449812230201</v>
      </c>
      <c r="F563" s="201">
        <v>0.57760316807441547</v>
      </c>
      <c r="G563" s="201">
        <v>0.49534223660756505</v>
      </c>
      <c r="H563" s="200">
        <v>1642388.9896062992</v>
      </c>
      <c r="I563" s="200">
        <v>2428024.1541471882</v>
      </c>
      <c r="J563" s="201">
        <v>0.980694929769788</v>
      </c>
      <c r="K563" s="201">
        <v>0.93143317393296476</v>
      </c>
      <c r="L563" s="201">
        <v>0.60187935296492534</v>
      </c>
      <c r="M563" s="201">
        <v>0.47198836986237719</v>
      </c>
      <c r="N563" s="201">
        <v>0.41851591588327441</v>
      </c>
      <c r="O563" s="201">
        <v>0.45013173889833935</v>
      </c>
      <c r="P563" s="201">
        <v>0.95963285076327043</v>
      </c>
      <c r="Q563" s="201">
        <v>0.96400676124633278</v>
      </c>
      <c r="R563" s="201">
        <v>0.96210525572100924</v>
      </c>
      <c r="S563" s="201">
        <v>0.96434576252367954</v>
      </c>
      <c r="T563" s="202">
        <v>524348.96784177574</v>
      </c>
      <c r="U563" s="202">
        <v>1043042.6539103478</v>
      </c>
      <c r="V563" s="202">
        <v>5623117248</v>
      </c>
      <c r="W563" s="202">
        <v>11215004359</v>
      </c>
      <c r="X563" s="202"/>
      <c r="Y563" s="202"/>
      <c r="Z563" s="203">
        <v>12.216575308147712</v>
      </c>
      <c r="AA563" s="203">
        <v>13.227965147747481</v>
      </c>
      <c r="AB563" s="202">
        <v>0</v>
      </c>
      <c r="AC563" s="202">
        <v>0</v>
      </c>
      <c r="AD563" s="202">
        <v>324092.20469216938</v>
      </c>
      <c r="AE563" s="202">
        <v>519208.80650009296</v>
      </c>
      <c r="AF563" s="202">
        <v>52566.783954367915</v>
      </c>
      <c r="AG563" s="202">
        <v>58744.982930125858</v>
      </c>
      <c r="AH563" s="202">
        <v>32877.264527249055</v>
      </c>
      <c r="AI563" s="202">
        <v>55671.920314960633</v>
      </c>
      <c r="AJ563" s="202">
        <v>78472.129357058715</v>
      </c>
      <c r="AK563" s="202">
        <v>276962.85033666069</v>
      </c>
      <c r="AL563" s="229">
        <v>5.2890431455837106E-2</v>
      </c>
      <c r="AM563" s="229">
        <v>9.002335336927271E-2</v>
      </c>
      <c r="AN563" s="229">
        <v>0.10365090274630724</v>
      </c>
      <c r="AO563" s="229">
        <v>0.14447095878367514</v>
      </c>
      <c r="AP563" s="229">
        <v>0.34436691875497383</v>
      </c>
      <c r="AQ563" s="229">
        <v>0.33853596818478737</v>
      </c>
      <c r="AR563" s="229">
        <v>0</v>
      </c>
      <c r="AS563" s="229">
        <v>0</v>
      </c>
      <c r="AT563" s="229">
        <v>0</v>
      </c>
      <c r="AU563" s="229">
        <v>0</v>
      </c>
      <c r="AV563" s="229">
        <v>0</v>
      </c>
      <c r="AW563" s="229">
        <v>0</v>
      </c>
      <c r="AX563" s="229">
        <v>0</v>
      </c>
      <c r="AY563" s="229">
        <v>0</v>
      </c>
      <c r="AZ563" s="229">
        <v>0</v>
      </c>
      <c r="BA563" s="229">
        <v>0</v>
      </c>
      <c r="BB563" s="236" t="s">
        <v>708</v>
      </c>
      <c r="BC563" s="236" t="s">
        <v>1347</v>
      </c>
      <c r="BD563" s="236" t="s">
        <v>773</v>
      </c>
    </row>
    <row r="564" spans="1:56" ht="18" customHeight="1" x14ac:dyDescent="0.15">
      <c r="A564" s="194" t="s">
        <v>1245</v>
      </c>
      <c r="B564" s="195">
        <v>1965433.0292142134</v>
      </c>
      <c r="C564" s="195">
        <v>2146696.6346899224</v>
      </c>
      <c r="D564" s="226">
        <v>3.7277428915335031</v>
      </c>
      <c r="E564" s="226">
        <v>2.7670994806120808</v>
      </c>
      <c r="F564" s="196">
        <v>0.56245585861681757</v>
      </c>
      <c r="G564" s="196">
        <v>0.55845733286617527</v>
      </c>
      <c r="H564" s="195">
        <v>3272560.4396335888</v>
      </c>
      <c r="I564" s="195">
        <v>3508499.3121057828</v>
      </c>
      <c r="J564" s="196">
        <v>0.52914111857190094</v>
      </c>
      <c r="K564" s="196">
        <v>0.58567200785735585</v>
      </c>
      <c r="L564" s="196">
        <v>0.73112548061717331</v>
      </c>
      <c r="M564" s="196">
        <v>0.71904796349458311</v>
      </c>
      <c r="N564" s="196">
        <v>0.26696627927709093</v>
      </c>
      <c r="O564" s="196">
        <v>0.28089180307715</v>
      </c>
      <c r="P564" s="196">
        <v>0.994925556192647</v>
      </c>
      <c r="Q564" s="196">
        <v>0.98598785134644817</v>
      </c>
      <c r="R564" s="196">
        <v>1.0015673773366307</v>
      </c>
      <c r="S564" s="196">
        <v>0.98879281170592004</v>
      </c>
      <c r="T564" s="197">
        <v>528454.86110910494</v>
      </c>
      <c r="U564" s="197">
        <v>603118.79127545864</v>
      </c>
      <c r="V564" s="197">
        <v>2906889233</v>
      </c>
      <c r="W564" s="197">
        <v>4398832661</v>
      </c>
      <c r="X564" s="197"/>
      <c r="Y564" s="197"/>
      <c r="Z564" s="198">
        <v>9.0731870229416067</v>
      </c>
      <c r="AA564" s="198">
        <v>8.1137652990024645</v>
      </c>
      <c r="AB564" s="197">
        <v>0</v>
      </c>
      <c r="AC564" s="197">
        <v>0</v>
      </c>
      <c r="AD564" s="197">
        <v>428510.56663175888</v>
      </c>
      <c r="AE564" s="197">
        <v>648440.40337161161</v>
      </c>
      <c r="AF564" s="197">
        <v>66739.193389185806</v>
      </c>
      <c r="AG564" s="197">
        <v>72886.633702874475</v>
      </c>
      <c r="AH564" s="197">
        <v>68755.906952669844</v>
      </c>
      <c r="AI564" s="197">
        <v>73896.008576484193</v>
      </c>
      <c r="AJ564" s="197">
        <v>66166.987691992879</v>
      </c>
      <c r="AK564" s="197">
        <v>307420.9207773605</v>
      </c>
      <c r="AL564" s="227">
        <v>3.7508453264868617E-2</v>
      </c>
      <c r="AM564" s="227">
        <v>4.6324977739849837E-2</v>
      </c>
      <c r="AN564" s="227">
        <v>0.57444360714354248</v>
      </c>
      <c r="AO564" s="227">
        <v>0.48289585589633527</v>
      </c>
      <c r="AP564" s="227">
        <v>0.28203788604682284</v>
      </c>
      <c r="AQ564" s="227">
        <v>0.31062309777440994</v>
      </c>
      <c r="AR564" s="227">
        <v>0</v>
      </c>
      <c r="AS564" s="227">
        <v>0</v>
      </c>
      <c r="AT564" s="227">
        <v>0</v>
      </c>
      <c r="AU564" s="227">
        <v>0</v>
      </c>
      <c r="AV564" s="227">
        <v>0</v>
      </c>
      <c r="AW564" s="227">
        <v>0</v>
      </c>
      <c r="AX564" s="227">
        <v>0</v>
      </c>
      <c r="AY564" s="227">
        <v>0</v>
      </c>
      <c r="AZ564" s="227">
        <v>0</v>
      </c>
      <c r="BA564" s="227">
        <v>0</v>
      </c>
      <c r="BB564" s="237" t="s">
        <v>707</v>
      </c>
      <c r="BC564" s="237" t="s">
        <v>1347</v>
      </c>
      <c r="BD564" s="237" t="s">
        <v>788</v>
      </c>
    </row>
    <row r="565" spans="1:56" ht="18" customHeight="1" x14ac:dyDescent="0.15">
      <c r="A565" s="199" t="s">
        <v>1246</v>
      </c>
      <c r="B565" s="200">
        <v>2290509.7558139535</v>
      </c>
      <c r="C565" s="200">
        <v>2930764.3526094123</v>
      </c>
      <c r="D565" s="228">
        <v>4.3386153776074483</v>
      </c>
      <c r="E565" s="228">
        <v>3.4203150063801915</v>
      </c>
      <c r="F565" s="201">
        <v>0.54855250521959398</v>
      </c>
      <c r="G565" s="201">
        <v>0.5272374765437664</v>
      </c>
      <c r="H565" s="200">
        <v>3472207.5002563633</v>
      </c>
      <c r="I565" s="200">
        <v>4455235.6722395159</v>
      </c>
      <c r="J565" s="201">
        <v>0.48811691282319425</v>
      </c>
      <c r="K565" s="201">
        <v>0.64983396947156769</v>
      </c>
      <c r="L565" s="201">
        <v>0.71497692850441585</v>
      </c>
      <c r="M565" s="201">
        <v>0.60376681725500014</v>
      </c>
      <c r="N565" s="201">
        <v>0.24587113443703482</v>
      </c>
      <c r="O565" s="201">
        <v>0.30924718631034109</v>
      </c>
      <c r="P565" s="201">
        <v>1.0518741819148025</v>
      </c>
      <c r="Q565" s="201">
        <v>1.0389224242838373</v>
      </c>
      <c r="R565" s="201">
        <v>1.0682062553119704</v>
      </c>
      <c r="S565" s="201">
        <v>1.0495285496218161</v>
      </c>
      <c r="T565" s="202">
        <v>652848.12589269364</v>
      </c>
      <c r="U565" s="202">
        <v>1161266.0873100164</v>
      </c>
      <c r="V565" s="202">
        <v>1097234307</v>
      </c>
      <c r="W565" s="202">
        <v>1465738051</v>
      </c>
      <c r="X565" s="202"/>
      <c r="Y565" s="202"/>
      <c r="Z565" s="203">
        <v>20.181557473319121</v>
      </c>
      <c r="AA565" s="203">
        <v>20.146619364164692</v>
      </c>
      <c r="AB565" s="202">
        <v>0</v>
      </c>
      <c r="AC565" s="202">
        <v>0</v>
      </c>
      <c r="AD565" s="202">
        <v>461516.2116095954</v>
      </c>
      <c r="AE565" s="202">
        <v>717696.93506683758</v>
      </c>
      <c r="AF565" s="202">
        <v>87267.220948544229</v>
      </c>
      <c r="AG565" s="202">
        <v>109707.15050357078</v>
      </c>
      <c r="AH565" s="202">
        <v>69548.327375938476</v>
      </c>
      <c r="AI565" s="202">
        <v>91066.111554660325</v>
      </c>
      <c r="AJ565" s="202">
        <v>60307.512781541845</v>
      </c>
      <c r="AK565" s="202">
        <v>334083.65607031679</v>
      </c>
      <c r="AL565" s="229">
        <v>3.7239108360227091E-2</v>
      </c>
      <c r="AM565" s="229">
        <v>7.9693070512476594E-2</v>
      </c>
      <c r="AN565" s="229">
        <v>0.69070961882058968</v>
      </c>
      <c r="AO565" s="229">
        <v>0.57826822563263147</v>
      </c>
      <c r="AP565" s="229">
        <v>0.28638257654982918</v>
      </c>
      <c r="AQ565" s="229">
        <v>0.30953569651172003</v>
      </c>
      <c r="AR565" s="229">
        <v>0</v>
      </c>
      <c r="AS565" s="229">
        <v>0</v>
      </c>
      <c r="AT565" s="229">
        <v>0</v>
      </c>
      <c r="AU565" s="229">
        <v>0</v>
      </c>
      <c r="AV565" s="229">
        <v>0</v>
      </c>
      <c r="AW565" s="229">
        <v>0</v>
      </c>
      <c r="AX565" s="229">
        <v>0</v>
      </c>
      <c r="AY565" s="229">
        <v>0</v>
      </c>
      <c r="AZ565" s="229">
        <v>0</v>
      </c>
      <c r="BA565" s="229">
        <v>0</v>
      </c>
      <c r="BB565" s="236" t="s">
        <v>706</v>
      </c>
      <c r="BC565" s="236" t="s">
        <v>1347</v>
      </c>
      <c r="BD565" s="236" t="s">
        <v>780</v>
      </c>
    </row>
    <row r="566" spans="1:56" ht="18" customHeight="1" x14ac:dyDescent="0.15">
      <c r="A566" s="194" t="s">
        <v>1247</v>
      </c>
      <c r="B566" s="195">
        <v>2294844.44210249</v>
      </c>
      <c r="C566" s="195">
        <v>2732437.3111579502</v>
      </c>
      <c r="D566" s="226">
        <v>2.9341632199708507</v>
      </c>
      <c r="E566" s="226">
        <v>2.5446904890380648</v>
      </c>
      <c r="F566" s="196">
        <v>0.62414268839051257</v>
      </c>
      <c r="G566" s="196">
        <v>0.59081700737371079</v>
      </c>
      <c r="H566" s="195">
        <v>4466534.8243973125</v>
      </c>
      <c r="I566" s="195">
        <v>5014605.6155974176</v>
      </c>
      <c r="J566" s="196">
        <v>1.2443484185224982</v>
      </c>
      <c r="K566" s="196">
        <v>1.210764026056802</v>
      </c>
      <c r="L566" s="196">
        <v>0.69193729831074102</v>
      </c>
      <c r="M566" s="196">
        <v>0.66483932763136</v>
      </c>
      <c r="N566" s="196">
        <v>0.29109986533213211</v>
      </c>
      <c r="O566" s="196">
        <v>0.32903687533856318</v>
      </c>
      <c r="P566" s="196">
        <v>0.94961336997589219</v>
      </c>
      <c r="Q566" s="196">
        <v>0.9585903982091869</v>
      </c>
      <c r="R566" s="196">
        <v>0.96216623614660324</v>
      </c>
      <c r="S566" s="196">
        <v>0.96739077834291332</v>
      </c>
      <c r="T566" s="197">
        <v>706955.97879067319</v>
      </c>
      <c r="U566" s="197">
        <v>915805.52641285735</v>
      </c>
      <c r="V566" s="197">
        <v>-126762511</v>
      </c>
      <c r="W566" s="197">
        <v>-70228080</v>
      </c>
      <c r="X566" s="197"/>
      <c r="Y566" s="197"/>
      <c r="Z566" s="198">
        <v>6.3761676310405013</v>
      </c>
      <c r="AA566" s="198">
        <v>7.4046926310321561</v>
      </c>
      <c r="AB566" s="197">
        <v>0</v>
      </c>
      <c r="AC566" s="197">
        <v>0</v>
      </c>
      <c r="AD566" s="197">
        <v>578440.10407061002</v>
      </c>
      <c r="AE566" s="197">
        <v>832919.46370702144</v>
      </c>
      <c r="AF566" s="197">
        <v>98343.715715979459</v>
      </c>
      <c r="AG566" s="197">
        <v>106461.08351995784</v>
      </c>
      <c r="AH566" s="197">
        <v>90615.275984718755</v>
      </c>
      <c r="AI566" s="197">
        <v>102388.77842181531</v>
      </c>
      <c r="AJ566" s="197">
        <v>100051.05677776315</v>
      </c>
      <c r="AK566" s="197">
        <v>372755.18561454356</v>
      </c>
      <c r="AL566" s="227">
        <v>6.3195472376475034E-2</v>
      </c>
      <c r="AM566" s="227">
        <v>6.7468958485898109E-2</v>
      </c>
      <c r="AN566" s="227">
        <v>0.2574087708668687</v>
      </c>
      <c r="AO566" s="227">
        <v>0.25818291039388586</v>
      </c>
      <c r="AP566" s="227">
        <v>0.19419378452747077</v>
      </c>
      <c r="AQ566" s="227">
        <v>0.24734281504744765</v>
      </c>
      <c r="AR566" s="227">
        <v>0</v>
      </c>
      <c r="AS566" s="227">
        <v>0</v>
      </c>
      <c r="AT566" s="227">
        <v>0</v>
      </c>
      <c r="AU566" s="227">
        <v>0</v>
      </c>
      <c r="AV566" s="227">
        <v>0</v>
      </c>
      <c r="AW566" s="227">
        <v>0</v>
      </c>
      <c r="AX566" s="227">
        <v>0</v>
      </c>
      <c r="AY566" s="227">
        <v>0</v>
      </c>
      <c r="AZ566" s="227">
        <v>0</v>
      </c>
      <c r="BA566" s="227">
        <v>0</v>
      </c>
      <c r="BB566" s="237" t="s">
        <v>704</v>
      </c>
      <c r="BC566" s="237" t="s">
        <v>1347</v>
      </c>
      <c r="BD566" s="237" t="s">
        <v>795</v>
      </c>
    </row>
    <row r="567" spans="1:56" ht="18" customHeight="1" x14ac:dyDescent="0.15">
      <c r="A567" s="199" t="s">
        <v>1248</v>
      </c>
      <c r="B567" s="200">
        <v>3362521.6676663542</v>
      </c>
      <c r="C567" s="200">
        <v>4035682.9838800374</v>
      </c>
      <c r="D567" s="228">
        <v>3.9297967977095714</v>
      </c>
      <c r="E567" s="228">
        <v>3.4647553638038611</v>
      </c>
      <c r="F567" s="201">
        <v>0.64078112220523042</v>
      </c>
      <c r="G567" s="201">
        <v>0.59374150089072975</v>
      </c>
      <c r="H567" s="200">
        <v>5213960.829428304</v>
      </c>
      <c r="I567" s="200">
        <v>6006458.0284910966</v>
      </c>
      <c r="J567" s="201">
        <v>0.60293044042421384</v>
      </c>
      <c r="K567" s="201">
        <v>0.52803386020506016</v>
      </c>
      <c r="L567" s="201">
        <v>0.87346643288660542</v>
      </c>
      <c r="M567" s="201">
        <v>0.80855879674914177</v>
      </c>
      <c r="N567" s="201">
        <v>0.1052201697037687</v>
      </c>
      <c r="O567" s="201">
        <v>0.2054055088675236</v>
      </c>
      <c r="P567" s="201">
        <v>0.92644907751448302</v>
      </c>
      <c r="Q567" s="201">
        <v>0.92729663593096223</v>
      </c>
      <c r="R567" s="201">
        <v>0.92668865816349766</v>
      </c>
      <c r="S567" s="201">
        <v>0.92747588561200522</v>
      </c>
      <c r="T567" s="202">
        <v>425471.86110590445</v>
      </c>
      <c r="U567" s="202">
        <v>772596.00637300848</v>
      </c>
      <c r="V567" s="202">
        <v>455506552</v>
      </c>
      <c r="W567" s="202">
        <v>647806294</v>
      </c>
      <c r="X567" s="202"/>
      <c r="Y567" s="202"/>
      <c r="Z567" s="203">
        <v>1.582803939834442</v>
      </c>
      <c r="AA567" s="203">
        <v>3.1093522233566482</v>
      </c>
      <c r="AB567" s="202">
        <v>0</v>
      </c>
      <c r="AC567" s="202">
        <v>0</v>
      </c>
      <c r="AD567" s="202">
        <v>721925.05492033751</v>
      </c>
      <c r="AE567" s="202">
        <v>965789.74826616677</v>
      </c>
      <c r="AF567" s="202">
        <v>138999.4281162137</v>
      </c>
      <c r="AG567" s="202">
        <v>154487.90309278353</v>
      </c>
      <c r="AH567" s="202">
        <v>115140.53683223994</v>
      </c>
      <c r="AI567" s="202">
        <v>133891.57694470478</v>
      </c>
      <c r="AJ567" s="202">
        <v>121126.77975632617</v>
      </c>
      <c r="AK567" s="202">
        <v>397354.94189315836</v>
      </c>
      <c r="AL567" s="229">
        <v>5.294348739866056E-2</v>
      </c>
      <c r="AM567" s="229">
        <v>6.2489407357188248E-2</v>
      </c>
      <c r="AN567" s="229">
        <v>0.25698165815116514</v>
      </c>
      <c r="AO567" s="229">
        <v>0.25233794310977081</v>
      </c>
      <c r="AP567" s="229">
        <v>0.15730790210540813</v>
      </c>
      <c r="AQ567" s="229">
        <v>0.21491937953169793</v>
      </c>
      <c r="AR567" s="229">
        <v>0</v>
      </c>
      <c r="AS567" s="229">
        <v>0</v>
      </c>
      <c r="AT567" s="229">
        <v>0</v>
      </c>
      <c r="AU567" s="229">
        <v>0</v>
      </c>
      <c r="AV567" s="229">
        <v>0</v>
      </c>
      <c r="AW567" s="229">
        <v>0</v>
      </c>
      <c r="AX567" s="229">
        <v>0</v>
      </c>
      <c r="AY567" s="229">
        <v>0</v>
      </c>
      <c r="AZ567" s="229">
        <v>0</v>
      </c>
      <c r="BA567" s="229">
        <v>0</v>
      </c>
      <c r="BB567" s="236" t="s">
        <v>704</v>
      </c>
      <c r="BC567" s="236" t="s">
        <v>1347</v>
      </c>
      <c r="BD567" s="236" t="s">
        <v>795</v>
      </c>
    </row>
    <row r="568" spans="1:56" ht="18" customHeight="1" x14ac:dyDescent="0.15">
      <c r="A568" s="194" t="s">
        <v>1249</v>
      </c>
      <c r="B568" s="195">
        <v>1598869.9182904237</v>
      </c>
      <c r="C568" s="195">
        <v>1997119.7488660321</v>
      </c>
      <c r="D568" s="226">
        <v>2.7460626306643192</v>
      </c>
      <c r="E568" s="226">
        <v>2.2896586324874084</v>
      </c>
      <c r="F568" s="196">
        <v>0.6257375717799244</v>
      </c>
      <c r="G568" s="196">
        <v>0.59950666332364633</v>
      </c>
      <c r="H568" s="195">
        <v>2583147.9230818376</v>
      </c>
      <c r="I568" s="195">
        <v>3164162.5158755509</v>
      </c>
      <c r="J568" s="196">
        <v>0.670846581704161</v>
      </c>
      <c r="K568" s="196">
        <v>0.70827869067529059</v>
      </c>
      <c r="L568" s="196">
        <v>0.73323276002237481</v>
      </c>
      <c r="M568" s="196">
        <v>0.73863636970079083</v>
      </c>
      <c r="N568" s="196">
        <v>0.27165851866029994</v>
      </c>
      <c r="O568" s="196">
        <v>0.26679514266503196</v>
      </c>
      <c r="P568" s="196">
        <v>0.90283272871529308</v>
      </c>
      <c r="Q568" s="196">
        <v>0.91783772190969981</v>
      </c>
      <c r="R568" s="196">
        <v>0.89390016466307931</v>
      </c>
      <c r="S568" s="196">
        <v>0.91224093139930107</v>
      </c>
      <c r="T568" s="197">
        <v>426526.11518558743</v>
      </c>
      <c r="U568" s="197">
        <v>521974.46770587109</v>
      </c>
      <c r="V568" s="197">
        <v>868679376</v>
      </c>
      <c r="W568" s="197">
        <v>1090489380</v>
      </c>
      <c r="X568" s="197"/>
      <c r="Y568" s="197"/>
      <c r="Z568" s="198">
        <v>3.9428403959627301</v>
      </c>
      <c r="AA568" s="198">
        <v>3.5892799845258478</v>
      </c>
      <c r="AB568" s="197">
        <v>0</v>
      </c>
      <c r="AC568" s="197">
        <v>0</v>
      </c>
      <c r="AD568" s="197">
        <v>419953.72280074109</v>
      </c>
      <c r="AE568" s="197">
        <v>666560.61387593439</v>
      </c>
      <c r="AF568" s="197">
        <v>69468.525650035139</v>
      </c>
      <c r="AG568" s="197">
        <v>73210.788027854083</v>
      </c>
      <c r="AH568" s="197">
        <v>49901.889861368429</v>
      </c>
      <c r="AI568" s="197">
        <v>62810.444196000768</v>
      </c>
      <c r="AJ568" s="197">
        <v>82763.822717689909</v>
      </c>
      <c r="AK568" s="197">
        <v>353917.24934517348</v>
      </c>
      <c r="AL568" s="227">
        <v>3.1416962003767639E-2</v>
      </c>
      <c r="AM568" s="227">
        <v>5.7539279925960696E-2</v>
      </c>
      <c r="AN568" s="227">
        <v>0.17005852236800287</v>
      </c>
      <c r="AO568" s="227">
        <v>0.12796834849548316</v>
      </c>
      <c r="AP568" s="227">
        <v>0.19541080495822497</v>
      </c>
      <c r="AQ568" s="227">
        <v>0.25177196416529696</v>
      </c>
      <c r="AR568" s="227">
        <v>0</v>
      </c>
      <c r="AS568" s="227">
        <v>0</v>
      </c>
      <c r="AT568" s="227">
        <v>0</v>
      </c>
      <c r="AU568" s="227">
        <v>0</v>
      </c>
      <c r="AV568" s="227">
        <v>0</v>
      </c>
      <c r="AW568" s="227">
        <v>0</v>
      </c>
      <c r="AX568" s="227">
        <v>0</v>
      </c>
      <c r="AY568" s="227">
        <v>0</v>
      </c>
      <c r="AZ568" s="227">
        <v>0</v>
      </c>
      <c r="BA568" s="227">
        <v>0</v>
      </c>
      <c r="BB568" s="237" t="s">
        <v>705</v>
      </c>
      <c r="BC568" s="237" t="s">
        <v>1347</v>
      </c>
      <c r="BD568" s="237" t="s">
        <v>801</v>
      </c>
    </row>
    <row r="569" spans="1:56" ht="18" customHeight="1" x14ac:dyDescent="0.15">
      <c r="A569" s="199" t="s">
        <v>1250</v>
      </c>
      <c r="B569" s="200">
        <v>9868319.9076655041</v>
      </c>
      <c r="C569" s="200">
        <v>10468177.034494773</v>
      </c>
      <c r="D569" s="228">
        <v>4.9375803757572889</v>
      </c>
      <c r="E569" s="228">
        <v>4.2870060650647428</v>
      </c>
      <c r="F569" s="201">
        <v>0.46364735237017513</v>
      </c>
      <c r="G569" s="201">
        <v>0.45598537270210615</v>
      </c>
      <c r="H569" s="200">
        <v>13271686.549825784</v>
      </c>
      <c r="I569" s="200">
        <v>14491458.244250871</v>
      </c>
      <c r="J569" s="201">
        <v>1.9589325258199244</v>
      </c>
      <c r="K569" s="201">
        <v>1.7630590889174478</v>
      </c>
      <c r="L569" s="201">
        <v>0.74553952115915234</v>
      </c>
      <c r="M569" s="201">
        <v>0.73260389985664376</v>
      </c>
      <c r="N569" s="201">
        <v>0.27143122379412848</v>
      </c>
      <c r="O569" s="201">
        <v>0.27439368900334427</v>
      </c>
      <c r="P569" s="201">
        <v>0.76582733114594725</v>
      </c>
      <c r="Q569" s="201">
        <v>0.79492097046436883</v>
      </c>
      <c r="R569" s="201">
        <v>0.86058436861845267</v>
      </c>
      <c r="S569" s="201">
        <v>0.87666178634386893</v>
      </c>
      <c r="T569" s="202">
        <v>2511097.4090592335</v>
      </c>
      <c r="U569" s="202">
        <v>2799149.7146341461</v>
      </c>
      <c r="V569" s="202">
        <v>-364445471</v>
      </c>
      <c r="W569" s="202">
        <v>-323763780</v>
      </c>
      <c r="X569" s="202"/>
      <c r="Y569" s="202"/>
      <c r="Z569" s="203">
        <v>5.1273025853607095</v>
      </c>
      <c r="AA569" s="203">
        <v>5.0277626180847665</v>
      </c>
      <c r="AB569" s="202">
        <v>0</v>
      </c>
      <c r="AC569" s="202">
        <v>0</v>
      </c>
      <c r="AD569" s="202">
        <v>1254388.9864111498</v>
      </c>
      <c r="AE569" s="202">
        <v>1510352.4801393729</v>
      </c>
      <c r="AF569" s="202">
        <v>280078.33170731709</v>
      </c>
      <c r="AG569" s="202">
        <v>401455.16271777009</v>
      </c>
      <c r="AH569" s="202">
        <v>277028.18257839722</v>
      </c>
      <c r="AI569" s="202">
        <v>310748.86341463414</v>
      </c>
      <c r="AJ569" s="202">
        <v>250579.91149825783</v>
      </c>
      <c r="AK569" s="202">
        <v>506012.92160278751</v>
      </c>
      <c r="AL569" s="229">
        <v>4.4445711882489823E-2</v>
      </c>
      <c r="AM569" s="229">
        <v>0.13150632140276511</v>
      </c>
      <c r="AN569" s="229">
        <v>0.25529791209635305</v>
      </c>
      <c r="AO569" s="229">
        <v>0.25557260812371912</v>
      </c>
      <c r="AP569" s="229">
        <v>0.26679782526730506</v>
      </c>
      <c r="AQ569" s="229">
        <v>0.28833146977096474</v>
      </c>
      <c r="AR569" s="229">
        <v>0</v>
      </c>
      <c r="AS569" s="229">
        <v>0</v>
      </c>
      <c r="AT569" s="229">
        <v>0</v>
      </c>
      <c r="AU569" s="229">
        <v>0</v>
      </c>
      <c r="AV569" s="229">
        <v>0</v>
      </c>
      <c r="AW569" s="229">
        <v>0</v>
      </c>
      <c r="AX569" s="229">
        <v>0</v>
      </c>
      <c r="AY569" s="229">
        <v>0</v>
      </c>
      <c r="AZ569" s="229">
        <v>0</v>
      </c>
      <c r="BA569" s="229">
        <v>0</v>
      </c>
      <c r="BB569" s="236" t="s">
        <v>704</v>
      </c>
      <c r="BC569" s="236" t="s">
        <v>1347</v>
      </c>
      <c r="BD569" s="236" t="s">
        <v>792</v>
      </c>
    </row>
    <row r="570" spans="1:56" ht="18" customHeight="1" x14ac:dyDescent="0.15">
      <c r="A570" s="194" t="s">
        <v>1251</v>
      </c>
      <c r="B570" s="195">
        <v>4810736.216649171</v>
      </c>
      <c r="C570" s="195">
        <v>5083672.2524302863</v>
      </c>
      <c r="D570" s="226">
        <v>7.3078605822325224</v>
      </c>
      <c r="E570" s="226">
        <v>5.2303817325235009</v>
      </c>
      <c r="F570" s="196">
        <v>0.49067103144947599</v>
      </c>
      <c r="G570" s="196">
        <v>0.48674298214859912</v>
      </c>
      <c r="H570" s="195">
        <v>7513590.5730455024</v>
      </c>
      <c r="I570" s="195">
        <v>7795138.1998539539</v>
      </c>
      <c r="J570" s="196">
        <v>0.20425092197609765</v>
      </c>
      <c r="K570" s="196">
        <v>0.25140531621611517</v>
      </c>
      <c r="L570" s="196">
        <v>0.83954274014058483</v>
      </c>
      <c r="M570" s="196">
        <v>0.82166350211889583</v>
      </c>
      <c r="N570" s="196">
        <v>0.14283838532869095</v>
      </c>
      <c r="O570" s="196">
        <v>0.15020379490373531</v>
      </c>
      <c r="P570" s="196">
        <v>1.0864365237554607</v>
      </c>
      <c r="Q570" s="196">
        <v>1.0433472163147077</v>
      </c>
      <c r="R570" s="196">
        <v>1.0869218985262079</v>
      </c>
      <c r="S570" s="196">
        <v>1.0436711886315122</v>
      </c>
      <c r="T570" s="197">
        <v>771917.55122997588</v>
      </c>
      <c r="U570" s="197">
        <v>906604.305873762</v>
      </c>
      <c r="V570" s="197">
        <v>2052163684</v>
      </c>
      <c r="W570" s="197">
        <v>2269928531</v>
      </c>
      <c r="X570" s="197"/>
      <c r="Y570" s="197"/>
      <c r="Z570" s="198">
        <v>7.2916507803401824</v>
      </c>
      <c r="AA570" s="198">
        <v>6.5154514026246222</v>
      </c>
      <c r="AB570" s="197">
        <v>0</v>
      </c>
      <c r="AC570" s="197">
        <v>0</v>
      </c>
      <c r="AD570" s="197">
        <v>587125.90858472919</v>
      </c>
      <c r="AE570" s="197">
        <v>869999.3217105564</v>
      </c>
      <c r="AF570" s="197">
        <v>123003.08438683767</v>
      </c>
      <c r="AG570" s="197">
        <v>128426.60042900826</v>
      </c>
      <c r="AH570" s="197">
        <v>152358.08981789969</v>
      </c>
      <c r="AI570" s="197">
        <v>161047.33353110313</v>
      </c>
      <c r="AJ570" s="197">
        <v>100646.3038199991</v>
      </c>
      <c r="AK570" s="197">
        <v>418476.88795582129</v>
      </c>
      <c r="AL570" s="227">
        <v>4.4730730339247911E-2</v>
      </c>
      <c r="AM570" s="227">
        <v>4.8877653655790505E-2</v>
      </c>
      <c r="AN570" s="227">
        <v>0.44656591285257846</v>
      </c>
      <c r="AO570" s="227">
        <v>0.3446356085238802</v>
      </c>
      <c r="AP570" s="227">
        <v>0.25116300558411003</v>
      </c>
      <c r="AQ570" s="227">
        <v>0.29189399000347011</v>
      </c>
      <c r="AR570" s="227">
        <v>0</v>
      </c>
      <c r="AS570" s="227">
        <v>0</v>
      </c>
      <c r="AT570" s="227">
        <v>0</v>
      </c>
      <c r="AU570" s="227">
        <v>0</v>
      </c>
      <c r="AV570" s="227">
        <v>0</v>
      </c>
      <c r="AW570" s="227">
        <v>0</v>
      </c>
      <c r="AX570" s="227">
        <v>0</v>
      </c>
      <c r="AY570" s="227">
        <v>0</v>
      </c>
      <c r="AZ570" s="227">
        <v>0</v>
      </c>
      <c r="BA570" s="227">
        <v>0</v>
      </c>
      <c r="BB570" s="237" t="s">
        <v>705</v>
      </c>
      <c r="BC570" s="237" t="s">
        <v>1347</v>
      </c>
      <c r="BD570" s="237" t="s">
        <v>804</v>
      </c>
    </row>
    <row r="571" spans="1:56" ht="18" customHeight="1" x14ac:dyDescent="0.15">
      <c r="A571" s="199" t="s">
        <v>1252</v>
      </c>
      <c r="B571" s="200">
        <v>5762339.3670662902</v>
      </c>
      <c r="C571" s="200">
        <v>5799184.4677362479</v>
      </c>
      <c r="D571" s="228">
        <v>6.475640374578524</v>
      </c>
      <c r="E571" s="228">
        <v>4.8115815641038067</v>
      </c>
      <c r="F571" s="201">
        <v>0.58568258861138567</v>
      </c>
      <c r="G571" s="201">
        <v>0.58567166862958842</v>
      </c>
      <c r="H571" s="200">
        <v>9686500.8506699577</v>
      </c>
      <c r="I571" s="200">
        <v>9686681.4576868825</v>
      </c>
      <c r="J571" s="201">
        <v>0.20914486098586341</v>
      </c>
      <c r="K571" s="201">
        <v>0.20999871648656981</v>
      </c>
      <c r="L571" s="201">
        <v>0.7024794875947592</v>
      </c>
      <c r="M571" s="201">
        <v>0.70420393932864245</v>
      </c>
      <c r="N571" s="201">
        <v>0.21455836395874273</v>
      </c>
      <c r="O571" s="201">
        <v>0.21455107605420257</v>
      </c>
      <c r="P571" s="201">
        <v>1.1529898185474947</v>
      </c>
      <c r="Q571" s="201">
        <v>1.1068488597870765</v>
      </c>
      <c r="R571" s="201">
        <v>1.1530235346257707</v>
      </c>
      <c r="S571" s="201">
        <v>1.1068726146071572</v>
      </c>
      <c r="T571" s="202">
        <v>1714414.161142454</v>
      </c>
      <c r="U571" s="202">
        <v>1715375.9206629056</v>
      </c>
      <c r="V571" s="202">
        <v>207797013</v>
      </c>
      <c r="W571" s="202">
        <v>234019540</v>
      </c>
      <c r="X571" s="202"/>
      <c r="Y571" s="202"/>
      <c r="Z571" s="203">
        <v>12.753817047924327</v>
      </c>
      <c r="AA571" s="203">
        <v>12.132877531201324</v>
      </c>
      <c r="AB571" s="202">
        <v>0</v>
      </c>
      <c r="AC571" s="202">
        <v>0</v>
      </c>
      <c r="AD571" s="202">
        <v>849674.46544428775</v>
      </c>
      <c r="AE571" s="202">
        <v>1157712.5059943581</v>
      </c>
      <c r="AF571" s="202">
        <v>199429.35454866008</v>
      </c>
      <c r="AG571" s="202">
        <v>215518.01251763044</v>
      </c>
      <c r="AH571" s="202">
        <v>211519.4160789845</v>
      </c>
      <c r="AI571" s="202">
        <v>211519.4160789845</v>
      </c>
      <c r="AJ571" s="202">
        <v>215889.78614245416</v>
      </c>
      <c r="AK571" s="202">
        <v>501705.62376586749</v>
      </c>
      <c r="AL571" s="229">
        <v>5.6867629987561764E-2</v>
      </c>
      <c r="AM571" s="229">
        <v>4.336669771040854E-2</v>
      </c>
      <c r="AN571" s="229">
        <v>0</v>
      </c>
      <c r="AO571" s="229">
        <v>0</v>
      </c>
      <c r="AP571" s="229">
        <v>0.23008456594315599</v>
      </c>
      <c r="AQ571" s="229">
        <v>0.26018115029444433</v>
      </c>
      <c r="AR571" s="229">
        <v>0</v>
      </c>
      <c r="AS571" s="229">
        <v>0</v>
      </c>
      <c r="AT571" s="229">
        <v>0</v>
      </c>
      <c r="AU571" s="229">
        <v>0</v>
      </c>
      <c r="AV571" s="229">
        <v>0</v>
      </c>
      <c r="AW571" s="229">
        <v>0</v>
      </c>
      <c r="AX571" s="229">
        <v>0</v>
      </c>
      <c r="AY571" s="229">
        <v>0</v>
      </c>
      <c r="AZ571" s="229">
        <v>0</v>
      </c>
      <c r="BA571" s="229">
        <v>0</v>
      </c>
      <c r="BB571" s="236" t="s">
        <v>704</v>
      </c>
      <c r="BC571" s="236" t="s">
        <v>1347</v>
      </c>
      <c r="BD571" s="236" t="s">
        <v>795</v>
      </c>
    </row>
    <row r="572" spans="1:56" ht="18" customHeight="1" x14ac:dyDescent="0.15">
      <c r="A572" s="194" t="s">
        <v>1253</v>
      </c>
      <c r="B572" s="195">
        <v>1667042.7579584364</v>
      </c>
      <c r="C572" s="195">
        <v>2044864.6596542173</v>
      </c>
      <c r="D572" s="226">
        <v>3.1296190336970331</v>
      </c>
      <c r="E572" s="226">
        <v>3.403790877777924</v>
      </c>
      <c r="F572" s="196">
        <v>0.5285308575936134</v>
      </c>
      <c r="G572" s="196">
        <v>0.52178294135841174</v>
      </c>
      <c r="H572" s="195">
        <v>1615346.654433859</v>
      </c>
      <c r="I572" s="195">
        <v>1926389.8595765384</v>
      </c>
      <c r="J572" s="196">
        <v>1.9676651034877934</v>
      </c>
      <c r="K572" s="196">
        <v>1.6636104668965186</v>
      </c>
      <c r="L572" s="196">
        <v>0.65704628809885279</v>
      </c>
      <c r="M572" s="196">
        <v>0.55502901534029103</v>
      </c>
      <c r="N572" s="196">
        <v>0.30034114802726292</v>
      </c>
      <c r="O572" s="196">
        <v>0.28880421539486278</v>
      </c>
      <c r="P572" s="196">
        <v>0.93987493196960359</v>
      </c>
      <c r="Q572" s="196">
        <v>0.93984461296182953</v>
      </c>
      <c r="R572" s="196">
        <v>0.94211545463117807</v>
      </c>
      <c r="S572" s="196">
        <v>0.93099771785150398</v>
      </c>
      <c r="T572" s="197">
        <v>571718.50173977145</v>
      </c>
      <c r="U572" s="197">
        <v>909905.44110217772</v>
      </c>
      <c r="V572" s="197">
        <v>7989720249</v>
      </c>
      <c r="W572" s="197">
        <v>23228961069</v>
      </c>
      <c r="X572" s="197"/>
      <c r="Y572" s="197"/>
      <c r="Z572" s="198">
        <v>24.620737809459659</v>
      </c>
      <c r="AA572" s="198">
        <v>22.157693829315669</v>
      </c>
      <c r="AB572" s="197">
        <v>0</v>
      </c>
      <c r="AC572" s="197">
        <v>0</v>
      </c>
      <c r="AD572" s="197">
        <v>413170.83827190835</v>
      </c>
      <c r="AE572" s="197">
        <v>421284.37584909133</v>
      </c>
      <c r="AF572" s="197">
        <v>136865.47643773886</v>
      </c>
      <c r="AG572" s="197">
        <v>159861.79777097661</v>
      </c>
      <c r="AH572" s="197">
        <v>29162.229791819074</v>
      </c>
      <c r="AI572" s="197">
        <v>42112.436931459481</v>
      </c>
      <c r="AJ572" s="197">
        <v>164690.20712711156</v>
      </c>
      <c r="AK572" s="197">
        <v>165904.19462261334</v>
      </c>
      <c r="AL572" s="227">
        <v>5.3869023903624288E-2</v>
      </c>
      <c r="AM572" s="227">
        <v>0.14034894124700417</v>
      </c>
      <c r="AN572" s="227">
        <v>0.67918441249648664</v>
      </c>
      <c r="AO572" s="227">
        <v>0.69805993418150092</v>
      </c>
      <c r="AP572" s="227">
        <v>0.37346191483247271</v>
      </c>
      <c r="AQ572" s="227">
        <v>0.38524516161733607</v>
      </c>
      <c r="AR572" s="227">
        <v>0</v>
      </c>
      <c r="AS572" s="227">
        <v>0</v>
      </c>
      <c r="AT572" s="227">
        <v>0</v>
      </c>
      <c r="AU572" s="227">
        <v>0</v>
      </c>
      <c r="AV572" s="227">
        <v>0</v>
      </c>
      <c r="AW572" s="227">
        <v>0</v>
      </c>
      <c r="AX572" s="227">
        <v>0</v>
      </c>
      <c r="AY572" s="227">
        <v>0</v>
      </c>
      <c r="AZ572" s="227">
        <v>0</v>
      </c>
      <c r="BA572" s="227">
        <v>0</v>
      </c>
      <c r="BB572" s="237" t="s">
        <v>709</v>
      </c>
      <c r="BC572" s="237" t="s">
        <v>1348</v>
      </c>
      <c r="BD572" s="237" t="s">
        <v>771</v>
      </c>
    </row>
    <row r="573" spans="1:56" ht="18" customHeight="1" x14ac:dyDescent="0.15">
      <c r="A573" s="199" t="s">
        <v>1254</v>
      </c>
      <c r="B573" s="200">
        <v>2532319.2262434955</v>
      </c>
      <c r="C573" s="200">
        <v>3155457.9511743472</v>
      </c>
      <c r="D573" s="228">
        <v>2.7546233505524143</v>
      </c>
      <c r="E573" s="228">
        <v>2.2244762215536533</v>
      </c>
      <c r="F573" s="201">
        <v>0.47927159895760213</v>
      </c>
      <c r="G573" s="201">
        <v>0.47480904042537148</v>
      </c>
      <c r="H573" s="200">
        <v>2102790.0333083305</v>
      </c>
      <c r="I573" s="200">
        <v>3038087.7741784258</v>
      </c>
      <c r="J573" s="201">
        <v>1.5485508990589787</v>
      </c>
      <c r="K573" s="201">
        <v>1.393018153904344</v>
      </c>
      <c r="L573" s="201">
        <v>0.68016264397938164</v>
      </c>
      <c r="M573" s="201">
        <v>0.67511997427591575</v>
      </c>
      <c r="N573" s="201">
        <v>0.31544356750446984</v>
      </c>
      <c r="O573" s="201">
        <v>0.30874575204030213</v>
      </c>
      <c r="P573" s="201">
        <v>0.95825196506650789</v>
      </c>
      <c r="Q573" s="201">
        <v>0.965614885655939</v>
      </c>
      <c r="R573" s="201">
        <v>0.95773620200838849</v>
      </c>
      <c r="S573" s="201">
        <v>0.96549315854007733</v>
      </c>
      <c r="T573" s="202">
        <v>809930.28592189774</v>
      </c>
      <c r="U573" s="202">
        <v>1025145.2603487882</v>
      </c>
      <c r="V573" s="202">
        <v>330452591</v>
      </c>
      <c r="W573" s="202">
        <v>814836341</v>
      </c>
      <c r="X573" s="202"/>
      <c r="Y573" s="202"/>
      <c r="Z573" s="203">
        <v>19.123937390762066</v>
      </c>
      <c r="AA573" s="203">
        <v>13.897786650930051</v>
      </c>
      <c r="AB573" s="202">
        <v>0</v>
      </c>
      <c r="AC573" s="202">
        <v>0</v>
      </c>
      <c r="AD573" s="202">
        <v>753240.52133045811</v>
      </c>
      <c r="AE573" s="202">
        <v>1156436.7188364353</v>
      </c>
      <c r="AF573" s="202">
        <v>134092.39015986124</v>
      </c>
      <c r="AG573" s="202">
        <v>148582.56748394357</v>
      </c>
      <c r="AH573" s="202">
        <v>58792.540504430166</v>
      </c>
      <c r="AI573" s="202">
        <v>78256.40673198631</v>
      </c>
      <c r="AJ573" s="202">
        <v>142616.84102948761</v>
      </c>
      <c r="AK573" s="202">
        <v>599501.71965683752</v>
      </c>
      <c r="AL573" s="229">
        <v>4.2154178039498412E-2</v>
      </c>
      <c r="AM573" s="229">
        <v>8.1836681748475318E-2</v>
      </c>
      <c r="AN573" s="229">
        <v>0.63732458837730177</v>
      </c>
      <c r="AO573" s="229">
        <v>0.59706726181597924</v>
      </c>
      <c r="AP573" s="229">
        <v>0.43294600798605654</v>
      </c>
      <c r="AQ573" s="229">
        <v>0.43618632553857078</v>
      </c>
      <c r="AR573" s="229">
        <v>0</v>
      </c>
      <c r="AS573" s="229">
        <v>0</v>
      </c>
      <c r="AT573" s="229">
        <v>0</v>
      </c>
      <c r="AU573" s="229">
        <v>0</v>
      </c>
      <c r="AV573" s="229">
        <v>0</v>
      </c>
      <c r="AW573" s="229">
        <v>0</v>
      </c>
      <c r="AX573" s="229">
        <v>0</v>
      </c>
      <c r="AY573" s="229">
        <v>0</v>
      </c>
      <c r="AZ573" s="229">
        <v>0</v>
      </c>
      <c r="BA573" s="229">
        <v>0</v>
      </c>
      <c r="BB573" s="236" t="s">
        <v>705</v>
      </c>
      <c r="BC573" s="236" t="s">
        <v>1348</v>
      </c>
      <c r="BD573" s="236" t="s">
        <v>780</v>
      </c>
    </row>
    <row r="574" spans="1:56" ht="18" customHeight="1" x14ac:dyDescent="0.15">
      <c r="A574" s="194" t="s">
        <v>1255</v>
      </c>
      <c r="B574" s="195">
        <v>1253452.0779241468</v>
      </c>
      <c r="C574" s="195">
        <v>1404345.6092005288</v>
      </c>
      <c r="D574" s="226">
        <v>2.9947960732592258</v>
      </c>
      <c r="E574" s="226">
        <v>2.4520866739032319</v>
      </c>
      <c r="F574" s="196">
        <v>0.40731418004004155</v>
      </c>
      <c r="G574" s="196">
        <v>0.4057547607596137</v>
      </c>
      <c r="H574" s="195">
        <v>1048673.3780404273</v>
      </c>
      <c r="I574" s="195">
        <v>1232085.6655888115</v>
      </c>
      <c r="J574" s="196">
        <v>2.8874750950441102</v>
      </c>
      <c r="K574" s="196">
        <v>2.660546400138931</v>
      </c>
      <c r="L574" s="196">
        <v>0.65967485413862326</v>
      </c>
      <c r="M574" s="196">
        <v>0.62780398485707445</v>
      </c>
      <c r="N574" s="196">
        <v>0.34790084793633647</v>
      </c>
      <c r="O574" s="196">
        <v>0.3315100676790611</v>
      </c>
      <c r="P574" s="196">
        <v>0.96759189738806972</v>
      </c>
      <c r="Q574" s="196">
        <v>0.97097091334575159</v>
      </c>
      <c r="R574" s="196">
        <v>0.96086437820063952</v>
      </c>
      <c r="S574" s="196">
        <v>0.96632179118971973</v>
      </c>
      <c r="T574" s="197">
        <v>426581.261249781</v>
      </c>
      <c r="U574" s="197">
        <v>522691.8555567945</v>
      </c>
      <c r="V574" s="197">
        <v>-2095346000</v>
      </c>
      <c r="W574" s="197">
        <v>-1806387000</v>
      </c>
      <c r="X574" s="197"/>
      <c r="Y574" s="197"/>
      <c r="Z574" s="198">
        <v>82.243781818181816</v>
      </c>
      <c r="AA574" s="198">
        <v>39.740530691468336</v>
      </c>
      <c r="AB574" s="197">
        <v>0</v>
      </c>
      <c r="AC574" s="197">
        <v>0</v>
      </c>
      <c r="AD574" s="197">
        <v>319411.88932604855</v>
      </c>
      <c r="AE574" s="197">
        <v>437657.95887159719</v>
      </c>
      <c r="AF574" s="197">
        <v>51409.993787731568</v>
      </c>
      <c r="AG574" s="197">
        <v>55601.857308972751</v>
      </c>
      <c r="AH574" s="197">
        <v>30460.345019831471</v>
      </c>
      <c r="AI574" s="197">
        <v>34854.648847544559</v>
      </c>
      <c r="AJ574" s="197">
        <v>91919.383870402526</v>
      </c>
      <c r="AK574" s="197">
        <v>222998.50268401857</v>
      </c>
      <c r="AL574" s="227">
        <v>5.0971865596320415E-2</v>
      </c>
      <c r="AM574" s="227">
        <v>8.3382952222014348E-2</v>
      </c>
      <c r="AN574" s="227">
        <v>0.41995029730340594</v>
      </c>
      <c r="AO574" s="227">
        <v>0.41343997438525998</v>
      </c>
      <c r="AP574" s="227">
        <v>0.45508223708337164</v>
      </c>
      <c r="AQ574" s="227">
        <v>0.44796659878001938</v>
      </c>
      <c r="AR574" s="227">
        <v>0</v>
      </c>
      <c r="AS574" s="227">
        <v>0</v>
      </c>
      <c r="AT574" s="227">
        <v>0</v>
      </c>
      <c r="AU574" s="227">
        <v>0</v>
      </c>
      <c r="AV574" s="227">
        <v>0</v>
      </c>
      <c r="AW574" s="227">
        <v>0</v>
      </c>
      <c r="AX574" s="227">
        <v>0</v>
      </c>
      <c r="AY574" s="227">
        <v>0</v>
      </c>
      <c r="AZ574" s="227">
        <v>0</v>
      </c>
      <c r="BA574" s="227">
        <v>0</v>
      </c>
      <c r="BB574" s="237" t="s">
        <v>706</v>
      </c>
      <c r="BC574" s="237" t="s">
        <v>1348</v>
      </c>
      <c r="BD574" s="237" t="s">
        <v>780</v>
      </c>
    </row>
    <row r="575" spans="1:56" ht="18" customHeight="1" x14ac:dyDescent="0.15">
      <c r="A575" s="199" t="s">
        <v>1256</v>
      </c>
      <c r="B575" s="200">
        <v>1541300.9542224251</v>
      </c>
      <c r="C575" s="200">
        <v>1677543.8156427769</v>
      </c>
      <c r="D575" s="228">
        <v>3.4470807697354182</v>
      </c>
      <c r="E575" s="228">
        <v>2.422949111858566</v>
      </c>
      <c r="F575" s="201">
        <v>0.46944699412513896</v>
      </c>
      <c r="G575" s="201">
        <v>0.46985731882118498</v>
      </c>
      <c r="H575" s="200">
        <v>1691539.4705465273</v>
      </c>
      <c r="I575" s="200">
        <v>1882850.0580512134</v>
      </c>
      <c r="J575" s="201">
        <v>1.0580748876857593</v>
      </c>
      <c r="K575" s="201">
        <v>1.0368447673919243</v>
      </c>
      <c r="L575" s="201">
        <v>0.70892647751434434</v>
      </c>
      <c r="M575" s="201">
        <v>0.69449222791186715</v>
      </c>
      <c r="N575" s="201">
        <v>0.30521284817112138</v>
      </c>
      <c r="O575" s="201">
        <v>0.29619813349825941</v>
      </c>
      <c r="P575" s="201">
        <v>0.96721108905478947</v>
      </c>
      <c r="Q575" s="201">
        <v>0.96722420013080002</v>
      </c>
      <c r="R575" s="201">
        <v>0.96669440679375385</v>
      </c>
      <c r="S575" s="201">
        <v>0.96703353514552826</v>
      </c>
      <c r="T575" s="202">
        <v>448631.89795602357</v>
      </c>
      <c r="U575" s="202">
        <v>512502.67369725025</v>
      </c>
      <c r="V575" s="202">
        <v>447270898</v>
      </c>
      <c r="W575" s="202">
        <v>1589660247</v>
      </c>
      <c r="X575" s="202"/>
      <c r="Y575" s="202"/>
      <c r="Z575" s="203">
        <v>13.53494122564026</v>
      </c>
      <c r="AA575" s="203">
        <v>10.374295633898454</v>
      </c>
      <c r="AB575" s="202">
        <v>0</v>
      </c>
      <c r="AC575" s="202">
        <v>0</v>
      </c>
      <c r="AD575" s="202">
        <v>380263.77240794775</v>
      </c>
      <c r="AE575" s="202">
        <v>593643.07567113824</v>
      </c>
      <c r="AF575" s="202">
        <v>56620.901509347852</v>
      </c>
      <c r="AG575" s="202">
        <v>62814.542281299415</v>
      </c>
      <c r="AH575" s="202">
        <v>41074.769645156564</v>
      </c>
      <c r="AI575" s="202">
        <v>45804.7781128262</v>
      </c>
      <c r="AJ575" s="202">
        <v>72785.325976756692</v>
      </c>
      <c r="AK575" s="202">
        <v>314274.48814200261</v>
      </c>
      <c r="AL575" s="229">
        <v>3.6601816538758727E-2</v>
      </c>
      <c r="AM575" s="229">
        <v>5.8386673668171546E-2</v>
      </c>
      <c r="AN575" s="229">
        <v>0.54510952321812856</v>
      </c>
      <c r="AO575" s="229">
        <v>0.52885841364657948</v>
      </c>
      <c r="AP575" s="229">
        <v>0.41807020688483088</v>
      </c>
      <c r="AQ575" s="229">
        <v>0.44226773704506744</v>
      </c>
      <c r="AR575" s="229">
        <v>0</v>
      </c>
      <c r="AS575" s="229">
        <v>0</v>
      </c>
      <c r="AT575" s="229">
        <v>0</v>
      </c>
      <c r="AU575" s="229">
        <v>0</v>
      </c>
      <c r="AV575" s="229">
        <v>0</v>
      </c>
      <c r="AW575" s="229">
        <v>0</v>
      </c>
      <c r="AX575" s="229">
        <v>0</v>
      </c>
      <c r="AY575" s="229">
        <v>0</v>
      </c>
      <c r="AZ575" s="229">
        <v>0</v>
      </c>
      <c r="BA575" s="229">
        <v>0</v>
      </c>
      <c r="BB575" s="236" t="s">
        <v>707</v>
      </c>
      <c r="BC575" s="236" t="s">
        <v>1348</v>
      </c>
      <c r="BD575" s="236" t="s">
        <v>784</v>
      </c>
    </row>
    <row r="576" spans="1:56" ht="18" customHeight="1" x14ac:dyDescent="0.15">
      <c r="A576" s="194" t="s">
        <v>1257</v>
      </c>
      <c r="B576" s="195">
        <v>3967400.3217858602</v>
      </c>
      <c r="C576" s="195">
        <v>4493201.0065826168</v>
      </c>
      <c r="D576" s="226">
        <v>5.3178336379944833</v>
      </c>
      <c r="E576" s="226">
        <v>4.3150124668676275</v>
      </c>
      <c r="F576" s="196">
        <v>0.52539504149900373</v>
      </c>
      <c r="G576" s="196">
        <v>0.51815805373874169</v>
      </c>
      <c r="H576" s="195">
        <v>4851865.0210680943</v>
      </c>
      <c r="I576" s="195">
        <v>5752138.1562348912</v>
      </c>
      <c r="J576" s="196">
        <v>1.0258371912789785</v>
      </c>
      <c r="K576" s="196">
        <v>1.0370956333049173</v>
      </c>
      <c r="L576" s="196">
        <v>0.8114331567052111</v>
      </c>
      <c r="M576" s="196">
        <v>0.77290209671518839</v>
      </c>
      <c r="N576" s="196">
        <v>0.18764104400060294</v>
      </c>
      <c r="O576" s="196">
        <v>0.2043270174063391</v>
      </c>
      <c r="P576" s="196">
        <v>0.93798329911516154</v>
      </c>
      <c r="Q576" s="196">
        <v>0.95125076604450742</v>
      </c>
      <c r="R576" s="196">
        <v>0.93720501141907375</v>
      </c>
      <c r="S576" s="196">
        <v>0.95068321459354788</v>
      </c>
      <c r="T576" s="197">
        <v>748120.15476588951</v>
      </c>
      <c r="U576" s="197">
        <v>1020396.5276321173</v>
      </c>
      <c r="V576" s="197">
        <v>872458818</v>
      </c>
      <c r="W576" s="197">
        <v>1046280585</v>
      </c>
      <c r="X576" s="197"/>
      <c r="Y576" s="197"/>
      <c r="Z576" s="198">
        <v>8.9351433816848349</v>
      </c>
      <c r="AA576" s="198">
        <v>9.2583641854051688</v>
      </c>
      <c r="AB576" s="197">
        <v>0</v>
      </c>
      <c r="AC576" s="197">
        <v>0</v>
      </c>
      <c r="AD576" s="197">
        <v>609869.47631001531</v>
      </c>
      <c r="AE576" s="197">
        <v>848148.18656327866</v>
      </c>
      <c r="AF576" s="197">
        <v>108484.10452229537</v>
      </c>
      <c r="AG576" s="197">
        <v>122355.38032280859</v>
      </c>
      <c r="AH576" s="197">
        <v>122646.82126520139</v>
      </c>
      <c r="AI576" s="197">
        <v>140832.55370225743</v>
      </c>
      <c r="AJ576" s="197">
        <v>67255.172022016442</v>
      </c>
      <c r="AK576" s="197">
        <v>326364.55552456394</v>
      </c>
      <c r="AL576" s="227">
        <v>4.4244931515994242E-2</v>
      </c>
      <c r="AM576" s="227">
        <v>7.4970525052535708E-2</v>
      </c>
      <c r="AN576" s="227">
        <v>0.62941169554463816</v>
      </c>
      <c r="AO576" s="227">
        <v>0.57194027685950322</v>
      </c>
      <c r="AP576" s="227">
        <v>0.41410590676899672</v>
      </c>
      <c r="AQ576" s="227">
        <v>0.43122360117749087</v>
      </c>
      <c r="AR576" s="227">
        <v>0</v>
      </c>
      <c r="AS576" s="227">
        <v>0</v>
      </c>
      <c r="AT576" s="227">
        <v>0</v>
      </c>
      <c r="AU576" s="227">
        <v>0</v>
      </c>
      <c r="AV576" s="227">
        <v>0</v>
      </c>
      <c r="AW576" s="227">
        <v>0</v>
      </c>
      <c r="AX576" s="227">
        <v>0</v>
      </c>
      <c r="AY576" s="227">
        <v>0</v>
      </c>
      <c r="AZ576" s="227">
        <v>0</v>
      </c>
      <c r="BA576" s="227">
        <v>0</v>
      </c>
      <c r="BB576" s="237" t="s">
        <v>706</v>
      </c>
      <c r="BC576" s="237" t="s">
        <v>1348</v>
      </c>
      <c r="BD576" s="237" t="s">
        <v>780</v>
      </c>
    </row>
    <row r="577" spans="1:56" ht="18" customHeight="1" x14ac:dyDescent="0.15">
      <c r="A577" s="199" t="s">
        <v>1258</v>
      </c>
      <c r="B577" s="200">
        <v>3115354.5239480752</v>
      </c>
      <c r="C577" s="200">
        <v>3825351.9582960308</v>
      </c>
      <c r="D577" s="228">
        <v>5.5010683824011437</v>
      </c>
      <c r="E577" s="228">
        <v>4.7569906473708832</v>
      </c>
      <c r="F577" s="201">
        <v>0.51062012005503621</v>
      </c>
      <c r="G577" s="201">
        <v>0.51347484807360211</v>
      </c>
      <c r="H577" s="200">
        <v>4953192.8149059983</v>
      </c>
      <c r="I577" s="200">
        <v>6346746.033497463</v>
      </c>
      <c r="J577" s="201">
        <v>0.80223739436878838</v>
      </c>
      <c r="K577" s="201">
        <v>0.73771818284000323</v>
      </c>
      <c r="L577" s="201">
        <v>0.83029248485587925</v>
      </c>
      <c r="M577" s="201">
        <v>0.78622850215218265</v>
      </c>
      <c r="N577" s="201">
        <v>0.17372283700574639</v>
      </c>
      <c r="O577" s="201">
        <v>0.19669295824363944</v>
      </c>
      <c r="P577" s="201">
        <v>1.0260131326869169</v>
      </c>
      <c r="Q577" s="201">
        <v>1.0116235530581386</v>
      </c>
      <c r="R577" s="201">
        <v>1.0258249186947512</v>
      </c>
      <c r="S577" s="201">
        <v>1.0115944757897792</v>
      </c>
      <c r="T577" s="202">
        <v>528699.07505222317</v>
      </c>
      <c r="U577" s="202">
        <v>817751.21792002395</v>
      </c>
      <c r="V577" s="202">
        <v>-206245278</v>
      </c>
      <c r="W577" s="202">
        <v>-1052316</v>
      </c>
      <c r="X577" s="202"/>
      <c r="Y577" s="202"/>
      <c r="Z577" s="203">
        <v>11.203038528154735</v>
      </c>
      <c r="AA577" s="203">
        <v>11.267425677190117</v>
      </c>
      <c r="AB577" s="202">
        <v>0</v>
      </c>
      <c r="AC577" s="202">
        <v>0</v>
      </c>
      <c r="AD577" s="202">
        <v>509606.5423008058</v>
      </c>
      <c r="AE577" s="202">
        <v>698594.70978812303</v>
      </c>
      <c r="AF577" s="202">
        <v>78829.9007758878</v>
      </c>
      <c r="AG577" s="202">
        <v>88012.933751119082</v>
      </c>
      <c r="AH577" s="202">
        <v>106766.19397194867</v>
      </c>
      <c r="AI577" s="202">
        <v>136059.37324679201</v>
      </c>
      <c r="AJ577" s="202">
        <v>161194.11198149808</v>
      </c>
      <c r="AK577" s="202">
        <v>358252.06057893171</v>
      </c>
      <c r="AL577" s="229">
        <v>4.3840555901195025E-2</v>
      </c>
      <c r="AM577" s="229">
        <v>8.7895823594660735E-2</v>
      </c>
      <c r="AN577" s="229">
        <v>0.62724093548369853</v>
      </c>
      <c r="AO577" s="229">
        <v>0.61828769551235252</v>
      </c>
      <c r="AP577" s="229">
        <v>0.39327407195477265</v>
      </c>
      <c r="AQ577" s="229">
        <v>0.41676842824716148</v>
      </c>
      <c r="AR577" s="229">
        <v>0</v>
      </c>
      <c r="AS577" s="229">
        <v>0</v>
      </c>
      <c r="AT577" s="229">
        <v>0</v>
      </c>
      <c r="AU577" s="229">
        <v>0</v>
      </c>
      <c r="AV577" s="229">
        <v>0</v>
      </c>
      <c r="AW577" s="229">
        <v>0</v>
      </c>
      <c r="AX577" s="229">
        <v>0</v>
      </c>
      <c r="AY577" s="229">
        <v>0</v>
      </c>
      <c r="AZ577" s="229">
        <v>0</v>
      </c>
      <c r="BA577" s="229">
        <v>0</v>
      </c>
      <c r="BB577" s="236" t="s">
        <v>705</v>
      </c>
      <c r="BC577" s="236" t="s">
        <v>1348</v>
      </c>
      <c r="BD577" s="236" t="s">
        <v>800</v>
      </c>
    </row>
    <row r="578" spans="1:56" ht="18" customHeight="1" x14ac:dyDescent="0.15">
      <c r="A578" s="194" t="s">
        <v>1259</v>
      </c>
      <c r="B578" s="195">
        <v>1741183.7225589557</v>
      </c>
      <c r="C578" s="195">
        <v>1952963.1634806509</v>
      </c>
      <c r="D578" s="226">
        <v>4.3514065474780521</v>
      </c>
      <c r="E578" s="226">
        <v>3.3866749423790616</v>
      </c>
      <c r="F578" s="196">
        <v>0.4440772262131884</v>
      </c>
      <c r="G578" s="196">
        <v>0.44012054646877713</v>
      </c>
      <c r="H578" s="195">
        <v>1413207.6952958209</v>
      </c>
      <c r="I578" s="195">
        <v>1678620.1723147898</v>
      </c>
      <c r="J578" s="196">
        <v>1.642982781895397</v>
      </c>
      <c r="K578" s="196">
        <v>1.6885124677459102</v>
      </c>
      <c r="L578" s="196">
        <v>0.86920323677702782</v>
      </c>
      <c r="M578" s="196">
        <v>0.84887338705390447</v>
      </c>
      <c r="N578" s="196">
        <v>0.1323461691429611</v>
      </c>
      <c r="O578" s="196">
        <v>0.14404083579137375</v>
      </c>
      <c r="P578" s="196">
        <v>0.95731683019658076</v>
      </c>
      <c r="Q578" s="196">
        <v>0.9495573195377317</v>
      </c>
      <c r="R578" s="196">
        <v>0.95684512691277068</v>
      </c>
      <c r="S578" s="196">
        <v>0.94960935501878996</v>
      </c>
      <c r="T578" s="197">
        <v>227741.19508723714</v>
      </c>
      <c r="U578" s="197">
        <v>295144.70810532261</v>
      </c>
      <c r="V578" s="197">
        <v>-349539156</v>
      </c>
      <c r="W578" s="197">
        <v>-680833055</v>
      </c>
      <c r="X578" s="197"/>
      <c r="Y578" s="197"/>
      <c r="Z578" s="198">
        <v>29.762647767441042</v>
      </c>
      <c r="AA578" s="198">
        <v>14.202539554530977</v>
      </c>
      <c r="AB578" s="197">
        <v>0</v>
      </c>
      <c r="AC578" s="197">
        <v>0</v>
      </c>
      <c r="AD578" s="197">
        <v>308135.62116267084</v>
      </c>
      <c r="AE578" s="197">
        <v>447894.16240092268</v>
      </c>
      <c r="AF578" s="197">
        <v>61183.611126107338</v>
      </c>
      <c r="AG578" s="197">
        <v>65715.91524134377</v>
      </c>
      <c r="AH578" s="197">
        <v>35007.44906873451</v>
      </c>
      <c r="AI578" s="197">
        <v>40350.082402885819</v>
      </c>
      <c r="AJ578" s="197">
        <v>102795.7100439253</v>
      </c>
      <c r="AK578" s="197">
        <v>263568.0742558465</v>
      </c>
      <c r="AL578" s="227">
        <v>9.4871288626963743E-2</v>
      </c>
      <c r="AM578" s="227">
        <v>0.11046116485014852</v>
      </c>
      <c r="AN578" s="227">
        <v>0.71868656261579555</v>
      </c>
      <c r="AO578" s="227">
        <v>0.69109085680449955</v>
      </c>
      <c r="AP578" s="227">
        <v>0.41256488967222882</v>
      </c>
      <c r="AQ578" s="227">
        <v>0.42868920767189933</v>
      </c>
      <c r="AR578" s="227">
        <v>0</v>
      </c>
      <c r="AS578" s="227">
        <v>0</v>
      </c>
      <c r="AT578" s="227">
        <v>0</v>
      </c>
      <c r="AU578" s="227">
        <v>0</v>
      </c>
      <c r="AV578" s="227">
        <v>0</v>
      </c>
      <c r="AW578" s="227">
        <v>0</v>
      </c>
      <c r="AX578" s="227">
        <v>0</v>
      </c>
      <c r="AY578" s="227">
        <v>0</v>
      </c>
      <c r="AZ578" s="227">
        <v>0</v>
      </c>
      <c r="BA578" s="227">
        <v>0</v>
      </c>
      <c r="BB578" s="237" t="s">
        <v>705</v>
      </c>
      <c r="BC578" s="237" t="s">
        <v>1348</v>
      </c>
      <c r="BD578" s="237" t="s">
        <v>806</v>
      </c>
    </row>
    <row r="579" spans="1:56" ht="18" customHeight="1" x14ac:dyDescent="0.15">
      <c r="A579" s="199" t="s">
        <v>1260</v>
      </c>
      <c r="B579" s="200">
        <v>4179699.4319097502</v>
      </c>
      <c r="C579" s="200">
        <v>4594587.1317119626</v>
      </c>
      <c r="D579" s="228">
        <v>6.0739127005728228</v>
      </c>
      <c r="E579" s="228">
        <v>5.0722725613669128</v>
      </c>
      <c r="F579" s="201">
        <v>0.4562360587541599</v>
      </c>
      <c r="G579" s="201">
        <v>0.45643494531798279</v>
      </c>
      <c r="H579" s="200">
        <v>3060596.5786389275</v>
      </c>
      <c r="I579" s="200">
        <v>3460654.9386858102</v>
      </c>
      <c r="J579" s="201">
        <v>1.6388398759669001</v>
      </c>
      <c r="K579" s="201">
        <v>1.5639603130232465</v>
      </c>
      <c r="L579" s="201">
        <v>0.94815997716021805</v>
      </c>
      <c r="M579" s="201">
        <v>0.92559895209672993</v>
      </c>
      <c r="N579" s="201">
        <v>5.5017035090683147E-2</v>
      </c>
      <c r="O579" s="201">
        <v>6.5894318052180295E-2</v>
      </c>
      <c r="P579" s="201">
        <v>0.81468624974121506</v>
      </c>
      <c r="Q579" s="201">
        <v>0.85248943114224995</v>
      </c>
      <c r="R579" s="201">
        <v>0.8144906503251963</v>
      </c>
      <c r="S579" s="201">
        <v>0.85196581484703993</v>
      </c>
      <c r="T579" s="202">
        <v>216675.71401362537</v>
      </c>
      <c r="U579" s="202">
        <v>341842.09728225041</v>
      </c>
      <c r="V579" s="202">
        <v>623070789</v>
      </c>
      <c r="W579" s="202">
        <v>761854116</v>
      </c>
      <c r="X579" s="202"/>
      <c r="Y579" s="202"/>
      <c r="Z579" s="203">
        <v>1.2770595676762004</v>
      </c>
      <c r="AA579" s="203">
        <v>1.5660569149805377</v>
      </c>
      <c r="AB579" s="202">
        <v>0</v>
      </c>
      <c r="AC579" s="202">
        <v>0</v>
      </c>
      <c r="AD579" s="202">
        <v>453152.90506190032</v>
      </c>
      <c r="AE579" s="202">
        <v>618887.25844260503</v>
      </c>
      <c r="AF579" s="202">
        <v>108101.49783898616</v>
      </c>
      <c r="AG579" s="202">
        <v>116980.17720313532</v>
      </c>
      <c r="AH579" s="202">
        <v>90125.783459087252</v>
      </c>
      <c r="AI579" s="202">
        <v>99867.825141015303</v>
      </c>
      <c r="AJ579" s="202">
        <v>124656.30986740899</v>
      </c>
      <c r="AK579" s="202">
        <v>321171.31008717313</v>
      </c>
      <c r="AL579" s="229">
        <v>0.16290995755075643</v>
      </c>
      <c r="AM579" s="229">
        <v>0.1705420341263946</v>
      </c>
      <c r="AN579" s="229">
        <v>0.29675843739998242</v>
      </c>
      <c r="AO579" s="229">
        <v>0.31870790550306838</v>
      </c>
      <c r="AP579" s="229">
        <v>0.31532755573419569</v>
      </c>
      <c r="AQ579" s="229">
        <v>0.33618922768049242</v>
      </c>
      <c r="AR579" s="229">
        <v>0</v>
      </c>
      <c r="AS579" s="229">
        <v>0</v>
      </c>
      <c r="AT579" s="229">
        <v>0</v>
      </c>
      <c r="AU579" s="229">
        <v>0</v>
      </c>
      <c r="AV579" s="229">
        <v>0</v>
      </c>
      <c r="AW579" s="229">
        <v>0</v>
      </c>
      <c r="AX579" s="229">
        <v>0</v>
      </c>
      <c r="AY579" s="229">
        <v>0</v>
      </c>
      <c r="AZ579" s="229">
        <v>0</v>
      </c>
      <c r="BA579" s="229">
        <v>0</v>
      </c>
      <c r="BB579" s="236" t="s">
        <v>705</v>
      </c>
      <c r="BC579" s="236" t="s">
        <v>1348</v>
      </c>
      <c r="BD579" s="236" t="s">
        <v>800</v>
      </c>
    </row>
    <row r="580" spans="1:56" ht="18" customHeight="1" x14ac:dyDescent="0.15">
      <c r="A580" s="194" t="s">
        <v>1261</v>
      </c>
      <c r="B580" s="195">
        <v>2929861.1744106123</v>
      </c>
      <c r="C580" s="195">
        <v>3347699.8754209909</v>
      </c>
      <c r="D580" s="226">
        <v>4.8226573569946369</v>
      </c>
      <c r="E580" s="226">
        <v>4.0838498187141177</v>
      </c>
      <c r="F580" s="196">
        <v>0.45126661319293865</v>
      </c>
      <c r="G580" s="196">
        <v>0.4564996529412092</v>
      </c>
      <c r="H580" s="195">
        <v>2080788.4262835935</v>
      </c>
      <c r="I580" s="195">
        <v>2597430.9205443677</v>
      </c>
      <c r="J580" s="196">
        <v>2.4769887908085124</v>
      </c>
      <c r="K580" s="196">
        <v>2.1430956826034295</v>
      </c>
      <c r="L580" s="196">
        <v>0.9132661764239709</v>
      </c>
      <c r="M580" s="196">
        <v>0.88470906687185147</v>
      </c>
      <c r="N580" s="196">
        <v>8.8281051666896634E-2</v>
      </c>
      <c r="O580" s="196">
        <v>0.10811719122502816</v>
      </c>
      <c r="P580" s="196">
        <v>0.85730387793355378</v>
      </c>
      <c r="Q580" s="196">
        <v>0.87728337459450167</v>
      </c>
      <c r="R580" s="196">
        <v>0.76933486154065645</v>
      </c>
      <c r="S580" s="196">
        <v>0.81085337045411332</v>
      </c>
      <c r="T580" s="197">
        <v>254118.06220358791</v>
      </c>
      <c r="U580" s="197">
        <v>385959.44247027289</v>
      </c>
      <c r="V580" s="197">
        <v>-109577057</v>
      </c>
      <c r="W580" s="197">
        <v>472931305</v>
      </c>
      <c r="X580" s="197"/>
      <c r="Y580" s="197"/>
      <c r="Z580" s="198">
        <v>5.3517519263906568</v>
      </c>
      <c r="AA580" s="198">
        <v>5.3023093317517596</v>
      </c>
      <c r="AB580" s="197">
        <v>0</v>
      </c>
      <c r="AC580" s="197">
        <v>0</v>
      </c>
      <c r="AD580" s="197">
        <v>376295.00518936012</v>
      </c>
      <c r="AE580" s="197">
        <v>521656.97738676198</v>
      </c>
      <c r="AF580" s="197">
        <v>78812.853701285319</v>
      </c>
      <c r="AG580" s="197">
        <v>84313.574231905979</v>
      </c>
      <c r="AH580" s="197">
        <v>48591.346037528354</v>
      </c>
      <c r="AI580" s="197">
        <v>60301.902398790306</v>
      </c>
      <c r="AJ580" s="197">
        <v>77724.198192315627</v>
      </c>
      <c r="AK580" s="197">
        <v>255492.24761151971</v>
      </c>
      <c r="AL580" s="227">
        <v>7.0633567826343988E-2</v>
      </c>
      <c r="AM580" s="227">
        <v>0.12388276767861985</v>
      </c>
      <c r="AN580" s="227">
        <v>0.54333400760814321</v>
      </c>
      <c r="AO580" s="227">
        <v>0.53864695951202657</v>
      </c>
      <c r="AP580" s="227">
        <v>0.39180096859315355</v>
      </c>
      <c r="AQ580" s="227">
        <v>0.40950558223570238</v>
      </c>
      <c r="AR580" s="227">
        <v>0</v>
      </c>
      <c r="AS580" s="227">
        <v>0</v>
      </c>
      <c r="AT580" s="227">
        <v>0</v>
      </c>
      <c r="AU580" s="227">
        <v>0</v>
      </c>
      <c r="AV580" s="227">
        <v>0</v>
      </c>
      <c r="AW580" s="227">
        <v>0</v>
      </c>
      <c r="AX580" s="227">
        <v>0</v>
      </c>
      <c r="AY580" s="227">
        <v>0</v>
      </c>
      <c r="AZ580" s="227">
        <v>0</v>
      </c>
      <c r="BA580" s="227">
        <v>0</v>
      </c>
      <c r="BB580" s="237" t="s">
        <v>705</v>
      </c>
      <c r="BC580" s="237" t="s">
        <v>1348</v>
      </c>
      <c r="BD580" s="237" t="s">
        <v>806</v>
      </c>
    </row>
    <row r="581" spans="1:56" ht="18" customHeight="1" x14ac:dyDescent="0.15">
      <c r="A581" s="199" t="s">
        <v>1262</v>
      </c>
      <c r="B581" s="200">
        <v>973401.10800545965</v>
      </c>
      <c r="C581" s="200">
        <v>1461082.03762388</v>
      </c>
      <c r="D581" s="228">
        <v>1.9293374306480682</v>
      </c>
      <c r="E581" s="228">
        <v>2.0759352440225731</v>
      </c>
      <c r="F581" s="201">
        <v>0.61835829871176196</v>
      </c>
      <c r="G581" s="201">
        <v>0.53046949256295306</v>
      </c>
      <c r="H581" s="200">
        <v>989130.90890748322</v>
      </c>
      <c r="I581" s="200">
        <v>1573761.437659486</v>
      </c>
      <c r="J581" s="201">
        <v>2.9953095697881102</v>
      </c>
      <c r="K581" s="201">
        <v>2.3426544648470409</v>
      </c>
      <c r="L581" s="201">
        <v>0.68967543316938817</v>
      </c>
      <c r="M581" s="201">
        <v>0.67231402931336526</v>
      </c>
      <c r="N581" s="201">
        <v>0.3339633755139102</v>
      </c>
      <c r="O581" s="201">
        <v>0.32902848658371514</v>
      </c>
      <c r="P581" s="201">
        <v>0.95809523198010316</v>
      </c>
      <c r="Q581" s="201">
        <v>0.93875674843022128</v>
      </c>
      <c r="R581" s="201">
        <v>0.95804580720297727</v>
      </c>
      <c r="S581" s="201">
        <v>0.93882874393132709</v>
      </c>
      <c r="T581" s="202">
        <v>302070.27719423181</v>
      </c>
      <c r="U581" s="202">
        <v>478776.08575158747</v>
      </c>
      <c r="V581" s="202">
        <v>-183483477</v>
      </c>
      <c r="W581" s="202">
        <v>124280267</v>
      </c>
      <c r="X581" s="202"/>
      <c r="Y581" s="202"/>
      <c r="Z581" s="203">
        <v>73.656388130542538</v>
      </c>
      <c r="AA581" s="203">
        <v>15.112908017548662</v>
      </c>
      <c r="AB581" s="202">
        <v>0</v>
      </c>
      <c r="AC581" s="202">
        <v>0</v>
      </c>
      <c r="AD581" s="202">
        <v>414873.58839238028</v>
      </c>
      <c r="AE581" s="202">
        <v>551144.48733012879</v>
      </c>
      <c r="AF581" s="202">
        <v>74340.891282416473</v>
      </c>
      <c r="AG581" s="202">
        <v>81616.826182422417</v>
      </c>
      <c r="AH581" s="202">
        <v>23539.520918639846</v>
      </c>
      <c r="AI581" s="202">
        <v>36452.22016497537</v>
      </c>
      <c r="AJ581" s="202">
        <v>130653.96914129728</v>
      </c>
      <c r="AK581" s="202">
        <v>297786.65432318556</v>
      </c>
      <c r="AL581" s="229">
        <v>2.8993417599597136E-2</v>
      </c>
      <c r="AM581" s="229">
        <v>8.1683035516278174E-2</v>
      </c>
      <c r="AN581" s="229">
        <v>0.53464643046313021</v>
      </c>
      <c r="AO581" s="229">
        <v>0.52458910447123075</v>
      </c>
      <c r="AP581" s="229">
        <v>0.37687490449793792</v>
      </c>
      <c r="AQ581" s="229">
        <v>0.39354462435330645</v>
      </c>
      <c r="AR581" s="229">
        <v>0</v>
      </c>
      <c r="AS581" s="229">
        <v>0</v>
      </c>
      <c r="AT581" s="229">
        <v>0</v>
      </c>
      <c r="AU581" s="229">
        <v>0</v>
      </c>
      <c r="AV581" s="229">
        <v>0</v>
      </c>
      <c r="AW581" s="229">
        <v>0</v>
      </c>
      <c r="AX581" s="229">
        <v>0</v>
      </c>
      <c r="AY581" s="229">
        <v>0</v>
      </c>
      <c r="AZ581" s="229">
        <v>0</v>
      </c>
      <c r="BA581" s="229">
        <v>0</v>
      </c>
      <c r="BB581" s="236" t="s">
        <v>705</v>
      </c>
      <c r="BC581" s="236" t="s">
        <v>1348</v>
      </c>
      <c r="BD581" s="236" t="s">
        <v>803</v>
      </c>
    </row>
    <row r="582" spans="1:56" ht="18" customHeight="1" x14ac:dyDescent="0.15">
      <c r="A582" s="194" t="s">
        <v>1263</v>
      </c>
      <c r="B582" s="195">
        <v>1286157.244760073</v>
      </c>
      <c r="C582" s="195">
        <v>1707578.4779799774</v>
      </c>
      <c r="D582" s="226">
        <v>3.7831163946133097</v>
      </c>
      <c r="E582" s="226">
        <v>3.16911781691529</v>
      </c>
      <c r="F582" s="196">
        <v>0.48778964063991387</v>
      </c>
      <c r="G582" s="196">
        <v>0.45208355579136161</v>
      </c>
      <c r="H582" s="195">
        <v>1949071.5208364157</v>
      </c>
      <c r="I582" s="195">
        <v>2353159.3457612069</v>
      </c>
      <c r="J582" s="196">
        <v>0.52393532872759863</v>
      </c>
      <c r="K582" s="196">
        <v>0.70490080948422451</v>
      </c>
      <c r="L582" s="196">
        <v>0.77628829552193446</v>
      </c>
      <c r="M582" s="196">
        <v>0.73483974920922857</v>
      </c>
      <c r="N582" s="196">
        <v>0.23316814411316222</v>
      </c>
      <c r="O582" s="196">
        <v>0.25606918144036928</v>
      </c>
      <c r="P582" s="196">
        <v>1.0002400240843268</v>
      </c>
      <c r="Q582" s="196">
        <v>1.0311489445301858</v>
      </c>
      <c r="R582" s="196">
        <v>1.0002400240843268</v>
      </c>
      <c r="S582" s="196">
        <v>1.0336902795782001</v>
      </c>
      <c r="T582" s="197">
        <v>287728.4294520886</v>
      </c>
      <c r="U582" s="197">
        <v>452781.93746609462</v>
      </c>
      <c r="V582" s="197">
        <v>362344911</v>
      </c>
      <c r="W582" s="197">
        <v>375779128</v>
      </c>
      <c r="X582" s="197"/>
      <c r="Y582" s="197"/>
      <c r="Z582" s="198">
        <v>9.5937887287898747</v>
      </c>
      <c r="AA582" s="198">
        <v>22.331786190247129</v>
      </c>
      <c r="AB582" s="197">
        <v>0</v>
      </c>
      <c r="AC582" s="197">
        <v>0</v>
      </c>
      <c r="AD582" s="197">
        <v>305950.89456033934</v>
      </c>
      <c r="AE582" s="197">
        <v>451229.16175962921</v>
      </c>
      <c r="AF582" s="197">
        <v>54104.518863737241</v>
      </c>
      <c r="AG582" s="197">
        <v>58751.629580312678</v>
      </c>
      <c r="AH582" s="197">
        <v>47847.50954283178</v>
      </c>
      <c r="AI582" s="197">
        <v>57648.452236524143</v>
      </c>
      <c r="AJ582" s="197">
        <v>101975.29570449278</v>
      </c>
      <c r="AK582" s="197">
        <v>241567.59890516347</v>
      </c>
      <c r="AL582" s="227">
        <v>6.1554942558659877E-2</v>
      </c>
      <c r="AM582" s="227">
        <v>0.11654733907025459</v>
      </c>
      <c r="AN582" s="227">
        <v>0.57135002087231257</v>
      </c>
      <c r="AO582" s="227">
        <v>0.53855868174083388</v>
      </c>
      <c r="AP582" s="227">
        <v>0.35186147770345372</v>
      </c>
      <c r="AQ582" s="227">
        <v>0.39073849641594505</v>
      </c>
      <c r="AR582" s="227">
        <v>0</v>
      </c>
      <c r="AS582" s="227">
        <v>0</v>
      </c>
      <c r="AT582" s="227">
        <v>0</v>
      </c>
      <c r="AU582" s="227">
        <v>0</v>
      </c>
      <c r="AV582" s="227">
        <v>0</v>
      </c>
      <c r="AW582" s="227">
        <v>0</v>
      </c>
      <c r="AX582" s="227">
        <v>0</v>
      </c>
      <c r="AY582" s="227">
        <v>0</v>
      </c>
      <c r="AZ582" s="227">
        <v>0</v>
      </c>
      <c r="BA582" s="227">
        <v>0</v>
      </c>
      <c r="BB582" s="237" t="s">
        <v>705</v>
      </c>
      <c r="BC582" s="237" t="s">
        <v>1348</v>
      </c>
      <c r="BD582" s="237" t="s">
        <v>803</v>
      </c>
    </row>
    <row r="583" spans="1:56" ht="18" customHeight="1" x14ac:dyDescent="0.15">
      <c r="A583" s="199" t="s">
        <v>1264</v>
      </c>
      <c r="B583" s="200">
        <v>927134.87162897224</v>
      </c>
      <c r="C583" s="200">
        <v>1033083.7321500144</v>
      </c>
      <c r="D583" s="228">
        <v>2.4127294654504938</v>
      </c>
      <c r="E583" s="228">
        <v>1.6476148799754986</v>
      </c>
      <c r="F583" s="201">
        <v>0.47303877819291179</v>
      </c>
      <c r="G583" s="201">
        <v>0.4850530757163623</v>
      </c>
      <c r="H583" s="200">
        <v>827921.27887202986</v>
      </c>
      <c r="I583" s="200">
        <v>958226.72745490982</v>
      </c>
      <c r="J583" s="201">
        <v>1.8524444386261354</v>
      </c>
      <c r="K583" s="201">
        <v>1.6867023775213799</v>
      </c>
      <c r="L583" s="201">
        <v>0.61511196082888986</v>
      </c>
      <c r="M583" s="201">
        <v>0.59214696808539047</v>
      </c>
      <c r="N583" s="201">
        <v>0.46845585789427757</v>
      </c>
      <c r="O583" s="201">
        <v>0.4390409494942859</v>
      </c>
      <c r="P583" s="201">
        <v>1.013073349982778</v>
      </c>
      <c r="Q583" s="201">
        <v>0.98334605776123418</v>
      </c>
      <c r="R583" s="201">
        <v>1.0132631922027282</v>
      </c>
      <c r="S583" s="201">
        <v>0.98360979106737279</v>
      </c>
      <c r="T583" s="202">
        <v>356843.12278843403</v>
      </c>
      <c r="U583" s="202">
        <v>421346.3323790438</v>
      </c>
      <c r="V583" s="202">
        <v>26525736</v>
      </c>
      <c r="W583" s="202">
        <v>517648847</v>
      </c>
      <c r="X583" s="202"/>
      <c r="Y583" s="202"/>
      <c r="Z583" s="203" t="s">
        <v>713</v>
      </c>
      <c r="AA583" s="203">
        <v>39.158538375742872</v>
      </c>
      <c r="AB583" s="202">
        <v>0</v>
      </c>
      <c r="AC583" s="202">
        <v>0</v>
      </c>
      <c r="AD583" s="202">
        <v>321742.08242198685</v>
      </c>
      <c r="AE583" s="202">
        <v>504581.96779272833</v>
      </c>
      <c r="AF583" s="202">
        <v>55354.601889493279</v>
      </c>
      <c r="AG583" s="202">
        <v>65667.811222444885</v>
      </c>
      <c r="AH583" s="202">
        <v>24457.905468079018</v>
      </c>
      <c r="AI583" s="202">
        <v>27901.347094188379</v>
      </c>
      <c r="AJ583" s="202">
        <v>86102.735585456627</v>
      </c>
      <c r="AK583" s="202">
        <v>290706.77449184086</v>
      </c>
      <c r="AL583" s="229">
        <v>3.4469237765582972E-2</v>
      </c>
      <c r="AM583" s="229">
        <v>6.5747631758849026E-2</v>
      </c>
      <c r="AN583" s="229">
        <v>0.64800024062120709</v>
      </c>
      <c r="AO583" s="229">
        <v>0.64314141225825205</v>
      </c>
      <c r="AP583" s="229">
        <v>0.41217812299721496</v>
      </c>
      <c r="AQ583" s="229">
        <v>0.4277288140336985</v>
      </c>
      <c r="AR583" s="229">
        <v>0</v>
      </c>
      <c r="AS583" s="229">
        <v>0</v>
      </c>
      <c r="AT583" s="229">
        <v>0</v>
      </c>
      <c r="AU583" s="229">
        <v>0</v>
      </c>
      <c r="AV583" s="229">
        <v>0</v>
      </c>
      <c r="AW583" s="229">
        <v>0</v>
      </c>
      <c r="AX583" s="229">
        <v>0</v>
      </c>
      <c r="AY583" s="229">
        <v>0</v>
      </c>
      <c r="AZ583" s="229">
        <v>0</v>
      </c>
      <c r="BA583" s="229">
        <v>0</v>
      </c>
      <c r="BB583" s="236" t="s">
        <v>705</v>
      </c>
      <c r="BC583" s="236" t="s">
        <v>1348</v>
      </c>
      <c r="BD583" s="236" t="s">
        <v>803</v>
      </c>
    </row>
    <row r="584" spans="1:56" ht="18" customHeight="1" x14ac:dyDescent="0.15">
      <c r="A584" s="194" t="s">
        <v>1265</v>
      </c>
      <c r="B584" s="195">
        <v>988859.88119021198</v>
      </c>
      <c r="C584" s="195">
        <v>991791.52262036898</v>
      </c>
      <c r="D584" s="226">
        <v>2.361409282556223</v>
      </c>
      <c r="E584" s="226">
        <v>1.7039346172394818</v>
      </c>
      <c r="F584" s="196">
        <v>0.47220997538229104</v>
      </c>
      <c r="G584" s="196">
        <v>0.47220997538229104</v>
      </c>
      <c r="H584" s="195">
        <v>995607.29287564091</v>
      </c>
      <c r="I584" s="195">
        <v>995607.29287564091</v>
      </c>
      <c r="J584" s="196">
        <v>0.75931336310851139</v>
      </c>
      <c r="K584" s="196">
        <v>0.75931336310851139</v>
      </c>
      <c r="L584" s="196">
        <v>0.59749225772401715</v>
      </c>
      <c r="M584" s="196">
        <v>0.55978321525700636</v>
      </c>
      <c r="N584" s="196">
        <v>0.42105716494693346</v>
      </c>
      <c r="O584" s="196">
        <v>0.42105716494693346</v>
      </c>
      <c r="P584" s="196">
        <v>0.97302538962281748</v>
      </c>
      <c r="Q584" s="196">
        <v>0.99644426640996131</v>
      </c>
      <c r="R584" s="196">
        <v>0.97299356127496028</v>
      </c>
      <c r="S584" s="196">
        <v>0.99642146327826897</v>
      </c>
      <c r="T584" s="197">
        <v>398023.75820516888</v>
      </c>
      <c r="U584" s="197">
        <v>436603.27522329689</v>
      </c>
      <c r="V584" s="197">
        <v>906036365</v>
      </c>
      <c r="W584" s="197">
        <v>667548075</v>
      </c>
      <c r="X584" s="197"/>
      <c r="Y584" s="197"/>
      <c r="Z584" s="198">
        <v>19.613186982975218</v>
      </c>
      <c r="AA584" s="198">
        <v>29.106524434444147</v>
      </c>
      <c r="AB584" s="197">
        <v>0</v>
      </c>
      <c r="AC584" s="197">
        <v>0</v>
      </c>
      <c r="AD584" s="197">
        <v>309209.95253950637</v>
      </c>
      <c r="AE584" s="197">
        <v>441979.27429839864</v>
      </c>
      <c r="AF584" s="197">
        <v>50981.195867026057</v>
      </c>
      <c r="AG584" s="197">
        <v>54945.082104539928</v>
      </c>
      <c r="AH584" s="197">
        <v>26719.046403467051</v>
      </c>
      <c r="AI584" s="197">
        <v>26719.046403467051</v>
      </c>
      <c r="AJ584" s="197">
        <v>106985.92867713125</v>
      </c>
      <c r="AK584" s="197">
        <v>246241.70022726074</v>
      </c>
      <c r="AL584" s="227">
        <v>8.5163040957865199E-2</v>
      </c>
      <c r="AM584" s="227">
        <v>6.197395556898351E-2</v>
      </c>
      <c r="AN584" s="227">
        <v>0.68660182007665826</v>
      </c>
      <c r="AO584" s="227">
        <v>0.68660182007665826</v>
      </c>
      <c r="AP584" s="227">
        <v>0.40824383728427299</v>
      </c>
      <c r="AQ584" s="227">
        <v>0.4093450813286228</v>
      </c>
      <c r="AR584" s="227">
        <v>0</v>
      </c>
      <c r="AS584" s="227">
        <v>0</v>
      </c>
      <c r="AT584" s="227">
        <v>0</v>
      </c>
      <c r="AU584" s="227">
        <v>0</v>
      </c>
      <c r="AV584" s="227">
        <v>0</v>
      </c>
      <c r="AW584" s="227">
        <v>0</v>
      </c>
      <c r="AX584" s="227">
        <v>0</v>
      </c>
      <c r="AY584" s="227">
        <v>0</v>
      </c>
      <c r="AZ584" s="227">
        <v>0</v>
      </c>
      <c r="BA584" s="227">
        <v>0</v>
      </c>
      <c r="BB584" s="237" t="s">
        <v>705</v>
      </c>
      <c r="BC584" s="237" t="s">
        <v>1348</v>
      </c>
      <c r="BD584" s="237" t="s">
        <v>806</v>
      </c>
    </row>
    <row r="585" spans="1:56" ht="18" customHeight="1" x14ac:dyDescent="0.15">
      <c r="A585" s="199" t="s">
        <v>1266</v>
      </c>
      <c r="B585" s="200">
        <v>16416812.355463346</v>
      </c>
      <c r="C585" s="200">
        <v>19072957.804979254</v>
      </c>
      <c r="D585" s="228">
        <v>6.7754980042026327</v>
      </c>
      <c r="E585" s="228">
        <v>5.5779641661689165</v>
      </c>
      <c r="F585" s="201">
        <v>0.48391875723694761</v>
      </c>
      <c r="G585" s="201">
        <v>0.50594318357729051</v>
      </c>
      <c r="H585" s="200">
        <v>25194983.70539419</v>
      </c>
      <c r="I585" s="200">
        <v>31146393.051175658</v>
      </c>
      <c r="J585" s="201">
        <v>1.1635840786499543</v>
      </c>
      <c r="K585" s="201">
        <v>0.81762485201058244</v>
      </c>
      <c r="L585" s="201">
        <v>0.8663939714071075</v>
      </c>
      <c r="M585" s="201">
        <v>0.83420460966633525</v>
      </c>
      <c r="N585" s="201">
        <v>0.13297761770251276</v>
      </c>
      <c r="O585" s="201">
        <v>0.15970517979231352</v>
      </c>
      <c r="P585" s="201">
        <v>0.94771789865839995</v>
      </c>
      <c r="Q585" s="201">
        <v>0.98554536040487661</v>
      </c>
      <c r="R585" s="201">
        <v>0.95855539013473412</v>
      </c>
      <c r="S585" s="201">
        <v>0.99533875977722597</v>
      </c>
      <c r="T585" s="202">
        <v>2193385.1009681881</v>
      </c>
      <c r="U585" s="202">
        <v>3162208.4840940526</v>
      </c>
      <c r="V585" s="202">
        <v>-56626227</v>
      </c>
      <c r="W585" s="202">
        <v>41770389</v>
      </c>
      <c r="X585" s="202"/>
      <c r="Y585" s="202"/>
      <c r="Z585" s="203">
        <v>8.6101795903764575</v>
      </c>
      <c r="AA585" s="203">
        <v>6.3086597458544205</v>
      </c>
      <c r="AB585" s="202">
        <v>0</v>
      </c>
      <c r="AC585" s="202">
        <v>0</v>
      </c>
      <c r="AD585" s="202">
        <v>1927521.7856154912</v>
      </c>
      <c r="AE585" s="202">
        <v>2218156.2434301525</v>
      </c>
      <c r="AF585" s="202">
        <v>496642.63208852004</v>
      </c>
      <c r="AG585" s="202">
        <v>780332.76071922551</v>
      </c>
      <c r="AH585" s="202">
        <v>611995.26694329188</v>
      </c>
      <c r="AI585" s="202">
        <v>923746.47302904562</v>
      </c>
      <c r="AJ585" s="202">
        <v>211842.79253112036</v>
      </c>
      <c r="AK585" s="202">
        <v>405001.43568464735</v>
      </c>
      <c r="AL585" s="229">
        <v>6.6973615726816829E-2</v>
      </c>
      <c r="AM585" s="229">
        <v>0.29500170056384767</v>
      </c>
      <c r="AN585" s="229">
        <v>0.64813319802845015</v>
      </c>
      <c r="AO585" s="229">
        <v>0.63983432392382389</v>
      </c>
      <c r="AP585" s="229">
        <v>0.34986957271069602</v>
      </c>
      <c r="AQ585" s="229">
        <v>0.37915324820342977</v>
      </c>
      <c r="AR585" s="229">
        <v>0</v>
      </c>
      <c r="AS585" s="229">
        <v>0</v>
      </c>
      <c r="AT585" s="229">
        <v>0</v>
      </c>
      <c r="AU585" s="229">
        <v>0</v>
      </c>
      <c r="AV585" s="229">
        <v>0</v>
      </c>
      <c r="AW585" s="229">
        <v>0</v>
      </c>
      <c r="AX585" s="229">
        <v>0</v>
      </c>
      <c r="AY585" s="229">
        <v>0</v>
      </c>
      <c r="AZ585" s="229">
        <v>0</v>
      </c>
      <c r="BA585" s="229">
        <v>0</v>
      </c>
      <c r="BB585" s="236" t="s">
        <v>704</v>
      </c>
      <c r="BC585" s="236" t="s">
        <v>1348</v>
      </c>
      <c r="BD585" s="236" t="s">
        <v>794</v>
      </c>
    </row>
    <row r="586" spans="1:56" ht="18" customHeight="1" x14ac:dyDescent="0.15">
      <c r="A586" s="194" t="s">
        <v>1267</v>
      </c>
      <c r="B586" s="195">
        <v>16302495.883610452</v>
      </c>
      <c r="C586" s="195">
        <v>23568726.347980995</v>
      </c>
      <c r="D586" s="226">
        <v>6.6531687983018797</v>
      </c>
      <c r="E586" s="226">
        <v>5.0881864189078119</v>
      </c>
      <c r="F586" s="196">
        <v>0.46635546631910574</v>
      </c>
      <c r="G586" s="196">
        <v>0.43214458230392816</v>
      </c>
      <c r="H586" s="195">
        <v>27926422.382422805</v>
      </c>
      <c r="I586" s="195">
        <v>37736428.087885983</v>
      </c>
      <c r="J586" s="196">
        <v>0.96271735461194741</v>
      </c>
      <c r="K586" s="196">
        <v>1.9330228259563602</v>
      </c>
      <c r="L586" s="196">
        <v>0.84501983752391829</v>
      </c>
      <c r="M586" s="196">
        <v>0.82187005300695737</v>
      </c>
      <c r="N586" s="196">
        <v>8.9987911282251892E-2</v>
      </c>
      <c r="O586" s="196">
        <v>0.13349763948346982</v>
      </c>
      <c r="P586" s="196">
        <v>0.80962111959072303</v>
      </c>
      <c r="Q586" s="196">
        <v>0.69325087341902236</v>
      </c>
      <c r="R586" s="196">
        <v>0.8132595995481906</v>
      </c>
      <c r="S586" s="196">
        <v>0.58106207476156091</v>
      </c>
      <c r="T586" s="197">
        <v>2526563.460807601</v>
      </c>
      <c r="U586" s="197">
        <v>4198295.9750593817</v>
      </c>
      <c r="V586" s="197">
        <v>109449525</v>
      </c>
      <c r="W586" s="197">
        <v>-152835933</v>
      </c>
      <c r="X586" s="197"/>
      <c r="Y586" s="197"/>
      <c r="Z586" s="198">
        <v>2.4046594082622281</v>
      </c>
      <c r="AA586" s="198">
        <v>5.7003856259918182</v>
      </c>
      <c r="AB586" s="197">
        <v>0</v>
      </c>
      <c r="AC586" s="197">
        <v>0</v>
      </c>
      <c r="AD586" s="197">
        <v>1717762.4572446556</v>
      </c>
      <c r="AE586" s="197">
        <v>1934731.528503563</v>
      </c>
      <c r="AF586" s="197">
        <v>385650.07838479814</v>
      </c>
      <c r="AG586" s="197">
        <v>658517.05344418052</v>
      </c>
      <c r="AH586" s="197">
        <v>634498.31116389553</v>
      </c>
      <c r="AI586" s="197">
        <v>827429.74703087879</v>
      </c>
      <c r="AJ586" s="197">
        <v>224727.04156769597</v>
      </c>
      <c r="AK586" s="197">
        <v>518850.55225653213</v>
      </c>
      <c r="AL586" s="227">
        <v>0.10108460711399025</v>
      </c>
      <c r="AM586" s="227">
        <v>0.36519171099191111</v>
      </c>
      <c r="AN586" s="227">
        <v>0.61790554988965585</v>
      </c>
      <c r="AO586" s="227">
        <v>0.64599538225573561</v>
      </c>
      <c r="AP586" s="227">
        <v>0.31589983426113649</v>
      </c>
      <c r="AQ586" s="227">
        <v>0.52260733840656692</v>
      </c>
      <c r="AR586" s="227">
        <v>0</v>
      </c>
      <c r="AS586" s="227">
        <v>0</v>
      </c>
      <c r="AT586" s="227">
        <v>0</v>
      </c>
      <c r="AU586" s="227">
        <v>0</v>
      </c>
      <c r="AV586" s="227">
        <v>0</v>
      </c>
      <c r="AW586" s="227">
        <v>0</v>
      </c>
      <c r="AX586" s="227">
        <v>0</v>
      </c>
      <c r="AY586" s="227">
        <v>0</v>
      </c>
      <c r="AZ586" s="227">
        <v>0</v>
      </c>
      <c r="BA586" s="227">
        <v>0</v>
      </c>
      <c r="BB586" s="237" t="s">
        <v>704</v>
      </c>
      <c r="BC586" s="237" t="s">
        <v>1348</v>
      </c>
      <c r="BD586" s="237" t="s">
        <v>794</v>
      </c>
    </row>
    <row r="587" spans="1:56" ht="18" customHeight="1" x14ac:dyDescent="0.15">
      <c r="A587" s="199" t="s">
        <v>1268</v>
      </c>
      <c r="B587" s="200">
        <v>10045461.729281768</v>
      </c>
      <c r="C587" s="200">
        <v>12539144.509668509</v>
      </c>
      <c r="D587" s="228">
        <v>5.0533079073099882</v>
      </c>
      <c r="E587" s="228">
        <v>5.0246734644221087</v>
      </c>
      <c r="F587" s="201">
        <v>0.34201379043896873</v>
      </c>
      <c r="G587" s="201">
        <v>0.37662035379345116</v>
      </c>
      <c r="H587" s="200">
        <v>12802422.607734807</v>
      </c>
      <c r="I587" s="200">
        <v>17324547.697513811</v>
      </c>
      <c r="J587" s="201">
        <v>0.41355540379951716</v>
      </c>
      <c r="K587" s="201">
        <v>0.31733771743574346</v>
      </c>
      <c r="L587" s="201">
        <v>0.76874956963950425</v>
      </c>
      <c r="M587" s="201">
        <v>0.79908882301934991</v>
      </c>
      <c r="N587" s="201">
        <v>0.2430727355746776</v>
      </c>
      <c r="O587" s="201">
        <v>0.20757048737704023</v>
      </c>
      <c r="P587" s="201">
        <v>1.065299015763969</v>
      </c>
      <c r="Q587" s="201">
        <v>1.1212459831130146</v>
      </c>
      <c r="R587" s="201">
        <v>1.065299015763969</v>
      </c>
      <c r="S587" s="201">
        <v>1.1212459831130146</v>
      </c>
      <c r="T587" s="202">
        <v>2323017.3480662983</v>
      </c>
      <c r="U587" s="202">
        <v>2519254.281767956</v>
      </c>
      <c r="V587" s="202">
        <v>47298455</v>
      </c>
      <c r="W587" s="202">
        <v>43015825</v>
      </c>
      <c r="X587" s="202"/>
      <c r="Y587" s="202"/>
      <c r="Z587" s="203">
        <v>7.0321808578593963</v>
      </c>
      <c r="AA587" s="203">
        <v>7.7578003362313925</v>
      </c>
      <c r="AB587" s="202">
        <v>0</v>
      </c>
      <c r="AC587" s="202">
        <v>0</v>
      </c>
      <c r="AD587" s="202">
        <v>1722530.2113259668</v>
      </c>
      <c r="AE587" s="202">
        <v>1990124.7900552484</v>
      </c>
      <c r="AF587" s="202">
        <v>493582.83701657463</v>
      </c>
      <c r="AG587" s="202">
        <v>675446.26104972383</v>
      </c>
      <c r="AH587" s="202">
        <v>385299.03314917127</v>
      </c>
      <c r="AI587" s="202">
        <v>518909.01795580116</v>
      </c>
      <c r="AJ587" s="202">
        <v>274973.95027624309</v>
      </c>
      <c r="AK587" s="202">
        <v>418167.94337016571</v>
      </c>
      <c r="AL587" s="229">
        <v>2.4697235326713318E-2</v>
      </c>
      <c r="AM587" s="229">
        <v>0.17506643909723704</v>
      </c>
      <c r="AN587" s="229">
        <v>5.9004558511718326E-2</v>
      </c>
      <c r="AO587" s="229">
        <v>5.7095814476700375E-2</v>
      </c>
      <c r="AP587" s="229">
        <v>0.2411331858130481</v>
      </c>
      <c r="AQ587" s="229">
        <v>0.28796127392790077</v>
      </c>
      <c r="AR587" s="229">
        <v>0</v>
      </c>
      <c r="AS587" s="229">
        <v>0</v>
      </c>
      <c r="AT587" s="229">
        <v>0</v>
      </c>
      <c r="AU587" s="229">
        <v>0</v>
      </c>
      <c r="AV587" s="229">
        <v>0</v>
      </c>
      <c r="AW587" s="229">
        <v>0</v>
      </c>
      <c r="AX587" s="229">
        <v>0</v>
      </c>
      <c r="AY587" s="229">
        <v>0</v>
      </c>
      <c r="AZ587" s="229">
        <v>0</v>
      </c>
      <c r="BA587" s="229">
        <v>0</v>
      </c>
      <c r="BB587" s="236" t="s">
        <v>704</v>
      </c>
      <c r="BC587" s="236" t="s">
        <v>1348</v>
      </c>
      <c r="BD587" s="236" t="s">
        <v>794</v>
      </c>
    </row>
    <row r="588" spans="1:56" ht="18" customHeight="1" x14ac:dyDescent="0.15">
      <c r="A588" s="194" t="s">
        <v>1269</v>
      </c>
      <c r="B588" s="195">
        <v>16985721.413513515</v>
      </c>
      <c r="C588" s="195">
        <v>19846624.756756756</v>
      </c>
      <c r="D588" s="226">
        <v>5.615011457511395</v>
      </c>
      <c r="E588" s="226">
        <v>6.0353821120856166</v>
      </c>
      <c r="F588" s="196">
        <v>0.42298695316210266</v>
      </c>
      <c r="G588" s="196">
        <v>0.45484271666977638</v>
      </c>
      <c r="H588" s="195">
        <v>24993910.602702703</v>
      </c>
      <c r="I588" s="195">
        <v>31476655.30810811</v>
      </c>
      <c r="J588" s="196">
        <v>1.1655766422526492</v>
      </c>
      <c r="K588" s="196">
        <v>0.9318312727574406</v>
      </c>
      <c r="L588" s="196">
        <v>0.8782382270553063</v>
      </c>
      <c r="M588" s="196">
        <v>0.87927752126620717</v>
      </c>
      <c r="N588" s="196">
        <v>0.11718220152849264</v>
      </c>
      <c r="O588" s="196">
        <v>0.11708435329272152</v>
      </c>
      <c r="P588" s="196">
        <v>0.88224225830637815</v>
      </c>
      <c r="Q588" s="196">
        <v>0.93795910217390366</v>
      </c>
      <c r="R588" s="196">
        <v>0.88224225830637815</v>
      </c>
      <c r="S588" s="196">
        <v>0.93795910217390366</v>
      </c>
      <c r="T588" s="197">
        <v>2068211.5540540542</v>
      </c>
      <c r="U588" s="197">
        <v>2395933.7351351348</v>
      </c>
      <c r="V588" s="197">
        <v>19870706</v>
      </c>
      <c r="W588" s="197">
        <v>45695243</v>
      </c>
      <c r="X588" s="197"/>
      <c r="Y588" s="197"/>
      <c r="Z588" s="198">
        <v>5.606633602311188</v>
      </c>
      <c r="AA588" s="198">
        <v>5.5167232291639055</v>
      </c>
      <c r="AB588" s="197">
        <v>0</v>
      </c>
      <c r="AC588" s="197">
        <v>0</v>
      </c>
      <c r="AD588" s="197">
        <v>2424610.1162162162</v>
      </c>
      <c r="AE588" s="197">
        <v>2785234.6567567568</v>
      </c>
      <c r="AF588" s="197">
        <v>635383.82162162161</v>
      </c>
      <c r="AG588" s="197">
        <v>648593.85405405401</v>
      </c>
      <c r="AH588" s="197">
        <v>812680.36756756762</v>
      </c>
      <c r="AI588" s="197">
        <v>1017987.518918919</v>
      </c>
      <c r="AJ588" s="197">
        <v>213999.15675675677</v>
      </c>
      <c r="AK588" s="197">
        <v>449888.23243243247</v>
      </c>
      <c r="AL588" s="227">
        <v>2.9915383015902724E-2</v>
      </c>
      <c r="AM588" s="227">
        <v>4.287039833987405E-2</v>
      </c>
      <c r="AN588" s="227">
        <v>0.86520097234625559</v>
      </c>
      <c r="AO588" s="227">
        <v>0.86396841951323944</v>
      </c>
      <c r="AP588" s="227">
        <v>0.4007173235658264</v>
      </c>
      <c r="AQ588" s="227">
        <v>0.40361349225534771</v>
      </c>
      <c r="AR588" s="227">
        <v>0</v>
      </c>
      <c r="AS588" s="227">
        <v>0</v>
      </c>
      <c r="AT588" s="227">
        <v>0</v>
      </c>
      <c r="AU588" s="227">
        <v>0</v>
      </c>
      <c r="AV588" s="227">
        <v>0</v>
      </c>
      <c r="AW588" s="227">
        <v>0</v>
      </c>
      <c r="AX588" s="227">
        <v>0</v>
      </c>
      <c r="AY588" s="227">
        <v>0</v>
      </c>
      <c r="AZ588" s="227">
        <v>0</v>
      </c>
      <c r="BA588" s="227">
        <v>0</v>
      </c>
      <c r="BB588" s="237" t="s">
        <v>704</v>
      </c>
      <c r="BC588" s="237" t="s">
        <v>1348</v>
      </c>
      <c r="BD588" s="237" t="s">
        <v>792</v>
      </c>
    </row>
    <row r="589" spans="1:56" ht="18" customHeight="1" x14ac:dyDescent="0.15">
      <c r="A589" s="199" t="s">
        <v>1270</v>
      </c>
      <c r="B589" s="200">
        <v>13684851.129109863</v>
      </c>
      <c r="C589" s="200">
        <v>17302118.195669606</v>
      </c>
      <c r="D589" s="228">
        <v>5.0310039637081294</v>
      </c>
      <c r="E589" s="228">
        <v>5.0946258074747224</v>
      </c>
      <c r="F589" s="201">
        <v>0.42791632224428261</v>
      </c>
      <c r="G589" s="201">
        <v>0.42969666499809306</v>
      </c>
      <c r="H589" s="200">
        <v>22488060.097032879</v>
      </c>
      <c r="I589" s="200">
        <v>28439694.61267041</v>
      </c>
      <c r="J589" s="201">
        <v>1.4389503807568342</v>
      </c>
      <c r="K589" s="201">
        <v>1.4353195677517512</v>
      </c>
      <c r="L589" s="201">
        <v>0.84843774845118969</v>
      </c>
      <c r="M589" s="201">
        <v>0.79763930675292549</v>
      </c>
      <c r="N589" s="201">
        <v>0.14807213004623684</v>
      </c>
      <c r="O589" s="201">
        <v>0.19998227907343252</v>
      </c>
      <c r="P589" s="201">
        <v>1.0235413392651111</v>
      </c>
      <c r="Q589" s="201">
        <v>0.97766340381031136</v>
      </c>
      <c r="R589" s="201">
        <v>1.0238819927266734</v>
      </c>
      <c r="S589" s="201">
        <v>0.97794820835599761</v>
      </c>
      <c r="T589" s="202">
        <v>2074106.8492381717</v>
      </c>
      <c r="U589" s="202">
        <v>3501268.6327185244</v>
      </c>
      <c r="V589" s="202">
        <v>-291589939</v>
      </c>
      <c r="W589" s="202">
        <v>-164453810</v>
      </c>
      <c r="X589" s="202"/>
      <c r="Y589" s="202"/>
      <c r="Z589" s="203">
        <v>54.730366633122159</v>
      </c>
      <c r="AA589" s="203">
        <v>22.628885937713378</v>
      </c>
      <c r="AB589" s="202">
        <v>0</v>
      </c>
      <c r="AC589" s="202">
        <v>0</v>
      </c>
      <c r="AD589" s="202">
        <v>2081804.1523656778</v>
      </c>
      <c r="AE589" s="202">
        <v>2378426.4787489977</v>
      </c>
      <c r="AF589" s="202">
        <v>386659.8227746592</v>
      </c>
      <c r="AG589" s="202">
        <v>499143.55252606259</v>
      </c>
      <c r="AH589" s="202">
        <v>551338.92221331201</v>
      </c>
      <c r="AI589" s="202">
        <v>673684.34242181247</v>
      </c>
      <c r="AJ589" s="202">
        <v>269660.3736968725</v>
      </c>
      <c r="AK589" s="202">
        <v>406670.28628708905</v>
      </c>
      <c r="AL589" s="229">
        <v>3.9747310944908722E-2</v>
      </c>
      <c r="AM589" s="229">
        <v>0.11811933506252442</v>
      </c>
      <c r="AN589" s="229">
        <v>0.55914614995579914</v>
      </c>
      <c r="AO589" s="229">
        <v>0.61947128746950098</v>
      </c>
      <c r="AP589" s="229">
        <v>0.44680129151631465</v>
      </c>
      <c r="AQ589" s="229">
        <v>0.51707869437533394</v>
      </c>
      <c r="AR589" s="229">
        <v>0</v>
      </c>
      <c r="AS589" s="229">
        <v>0</v>
      </c>
      <c r="AT589" s="229">
        <v>0</v>
      </c>
      <c r="AU589" s="229">
        <v>0</v>
      </c>
      <c r="AV589" s="229">
        <v>0</v>
      </c>
      <c r="AW589" s="229">
        <v>0</v>
      </c>
      <c r="AX589" s="229">
        <v>0</v>
      </c>
      <c r="AY589" s="229">
        <v>0</v>
      </c>
      <c r="AZ589" s="229">
        <v>0</v>
      </c>
      <c r="BA589" s="229">
        <v>0</v>
      </c>
      <c r="BB589" s="236" t="s">
        <v>704</v>
      </c>
      <c r="BC589" s="236" t="s">
        <v>1348</v>
      </c>
      <c r="BD589" s="236" t="s">
        <v>792</v>
      </c>
    </row>
    <row r="590" spans="1:56" ht="18" customHeight="1" x14ac:dyDescent="0.15">
      <c r="A590" s="194" t="s">
        <v>1271</v>
      </c>
      <c r="B590" s="195">
        <v>18081852.753721245</v>
      </c>
      <c r="C590" s="195">
        <v>21425514.276048716</v>
      </c>
      <c r="D590" s="226">
        <v>9.6613443932439722</v>
      </c>
      <c r="E590" s="226">
        <v>9.3990984402634616</v>
      </c>
      <c r="F590" s="196">
        <v>0.40520017877043152</v>
      </c>
      <c r="G590" s="196">
        <v>0.40988411732536756</v>
      </c>
      <c r="H590" s="195">
        <v>28099595.64614344</v>
      </c>
      <c r="I590" s="195">
        <v>33864222.296346411</v>
      </c>
      <c r="J590" s="196">
        <v>0.61211151660378749</v>
      </c>
      <c r="K590" s="196">
        <v>0.51284165647448998</v>
      </c>
      <c r="L590" s="196">
        <v>0.89873251515750441</v>
      </c>
      <c r="M590" s="196">
        <v>0.90086799475898349</v>
      </c>
      <c r="N590" s="196">
        <v>0.10059536788973904</v>
      </c>
      <c r="O590" s="196">
        <v>9.6386235013900631E-2</v>
      </c>
      <c r="P590" s="196">
        <v>1.1008909648757981</v>
      </c>
      <c r="Q590" s="196">
        <v>1.1863832719664054</v>
      </c>
      <c r="R590" s="196">
        <v>1.1007814540289178</v>
      </c>
      <c r="S590" s="196">
        <v>1.1862847335403897</v>
      </c>
      <c r="T590" s="197">
        <v>1831103.749661705</v>
      </c>
      <c r="U590" s="197">
        <v>2123954.1935047363</v>
      </c>
      <c r="V590" s="197">
        <v>25013847</v>
      </c>
      <c r="W590" s="197">
        <v>6720084</v>
      </c>
      <c r="X590" s="197"/>
      <c r="Y590" s="197"/>
      <c r="Z590" s="198">
        <v>9.2319406268125288</v>
      </c>
      <c r="AA590" s="198">
        <v>11.305803128095674</v>
      </c>
      <c r="AB590" s="197">
        <v>0</v>
      </c>
      <c r="AC590" s="197">
        <v>0</v>
      </c>
      <c r="AD590" s="197">
        <v>1868134.5460081191</v>
      </c>
      <c r="AE590" s="197">
        <v>2237383.2131258459</v>
      </c>
      <c r="AF590" s="197">
        <v>356123.04668470909</v>
      </c>
      <c r="AG590" s="197">
        <v>446530.84438430314</v>
      </c>
      <c r="AH590" s="197">
        <v>785670.77875507448</v>
      </c>
      <c r="AI590" s="197">
        <v>974251.33897158317</v>
      </c>
      <c r="AJ590" s="197">
        <v>257094.47428958054</v>
      </c>
      <c r="AK590" s="197">
        <v>455466.73004059546</v>
      </c>
      <c r="AL590" s="227">
        <v>3.841927435308392E-2</v>
      </c>
      <c r="AM590" s="227">
        <v>0.11821714705785452</v>
      </c>
      <c r="AN590" s="227">
        <v>0.84758799044957711</v>
      </c>
      <c r="AO590" s="227">
        <v>0.84728957422008888</v>
      </c>
      <c r="AP590" s="227">
        <v>0.42284023380413499</v>
      </c>
      <c r="AQ590" s="227">
        <v>0.43978533874951076</v>
      </c>
      <c r="AR590" s="227">
        <v>0</v>
      </c>
      <c r="AS590" s="227">
        <v>0</v>
      </c>
      <c r="AT590" s="227">
        <v>0</v>
      </c>
      <c r="AU590" s="227">
        <v>0</v>
      </c>
      <c r="AV590" s="227">
        <v>0</v>
      </c>
      <c r="AW590" s="227">
        <v>0</v>
      </c>
      <c r="AX590" s="227">
        <v>0</v>
      </c>
      <c r="AY590" s="227">
        <v>0</v>
      </c>
      <c r="AZ590" s="227">
        <v>0</v>
      </c>
      <c r="BA590" s="227">
        <v>0</v>
      </c>
      <c r="BB590" s="237" t="s">
        <v>704</v>
      </c>
      <c r="BC590" s="237" t="s">
        <v>1348</v>
      </c>
      <c r="BD590" s="237" t="s">
        <v>792</v>
      </c>
    </row>
    <row r="591" spans="1:56" ht="18" customHeight="1" x14ac:dyDescent="0.15">
      <c r="A591" s="199" t="s">
        <v>1272</v>
      </c>
      <c r="B591" s="200">
        <v>4801704.0223118616</v>
      </c>
      <c r="C591" s="200">
        <v>5650087.5429219715</v>
      </c>
      <c r="D591" s="228">
        <v>5.0019312436121384</v>
      </c>
      <c r="E591" s="228">
        <v>4.8254792343523052</v>
      </c>
      <c r="F591" s="201">
        <v>0.55676415548952385</v>
      </c>
      <c r="G591" s="201">
        <v>0.5471393406081434</v>
      </c>
      <c r="H591" s="200">
        <v>7983694.5276692295</v>
      </c>
      <c r="I591" s="200">
        <v>9460239.5590571035</v>
      </c>
      <c r="J591" s="201">
        <v>0.92589538297311369</v>
      </c>
      <c r="K591" s="201">
        <v>0.8620711905648013</v>
      </c>
      <c r="L591" s="201">
        <v>0.79334370203831439</v>
      </c>
      <c r="M591" s="201">
        <v>0.76852937837250612</v>
      </c>
      <c r="N591" s="201">
        <v>0.20228749886395764</v>
      </c>
      <c r="O591" s="201">
        <v>0.21520093241413127</v>
      </c>
      <c r="P591" s="201">
        <v>0.93484459026263733</v>
      </c>
      <c r="Q591" s="201">
        <v>0.94646791507131511</v>
      </c>
      <c r="R591" s="201">
        <v>0.94801331648479081</v>
      </c>
      <c r="S591" s="201">
        <v>0.95738094611544911</v>
      </c>
      <c r="T591" s="202">
        <v>992302.37715870421</v>
      </c>
      <c r="U591" s="202">
        <v>1307829.2758099081</v>
      </c>
      <c r="V591" s="202">
        <v>119738441</v>
      </c>
      <c r="W591" s="202">
        <v>268226121</v>
      </c>
      <c r="X591" s="202"/>
      <c r="Y591" s="202"/>
      <c r="Z591" s="203">
        <v>7.5979952803045396</v>
      </c>
      <c r="AA591" s="203">
        <v>7.7035643027962761</v>
      </c>
      <c r="AB591" s="202">
        <v>0</v>
      </c>
      <c r="AC591" s="202">
        <v>0</v>
      </c>
      <c r="AD591" s="202">
        <v>773543.52666078415</v>
      </c>
      <c r="AE591" s="202">
        <v>953410.08470944152</v>
      </c>
      <c r="AF591" s="202">
        <v>209077.26080927768</v>
      </c>
      <c r="AG591" s="202">
        <v>219511.37123408547</v>
      </c>
      <c r="AH591" s="202">
        <v>191200.87192739191</v>
      </c>
      <c r="AI591" s="202">
        <v>222324.12542543808</v>
      </c>
      <c r="AJ591" s="202">
        <v>153141.10576074626</v>
      </c>
      <c r="AK591" s="202">
        <v>336576.50775242661</v>
      </c>
      <c r="AL591" s="229">
        <v>6.1599120364698834E-2</v>
      </c>
      <c r="AM591" s="229">
        <v>7.9267093820500387E-2</v>
      </c>
      <c r="AN591" s="229">
        <v>0.68374287422287205</v>
      </c>
      <c r="AO591" s="229">
        <v>0.63156037786140107</v>
      </c>
      <c r="AP591" s="229">
        <v>0.33679469405683959</v>
      </c>
      <c r="AQ591" s="229">
        <v>0.36036068543017263</v>
      </c>
      <c r="AR591" s="229">
        <v>0</v>
      </c>
      <c r="AS591" s="229">
        <v>0</v>
      </c>
      <c r="AT591" s="229">
        <v>0</v>
      </c>
      <c r="AU591" s="229">
        <v>0</v>
      </c>
      <c r="AV591" s="229">
        <v>0</v>
      </c>
      <c r="AW591" s="229">
        <v>0</v>
      </c>
      <c r="AX591" s="229">
        <v>0</v>
      </c>
      <c r="AY591" s="229">
        <v>0</v>
      </c>
      <c r="AZ591" s="229">
        <v>0</v>
      </c>
      <c r="BA591" s="229">
        <v>0</v>
      </c>
      <c r="BB591" s="236" t="s">
        <v>704</v>
      </c>
      <c r="BC591" s="236" t="s">
        <v>1348</v>
      </c>
      <c r="BD591" s="236" t="s">
        <v>795</v>
      </c>
    </row>
    <row r="592" spans="1:56" ht="18" customHeight="1" x14ac:dyDescent="0.15">
      <c r="A592" s="194" t="s">
        <v>1273</v>
      </c>
      <c r="B592" s="195">
        <v>928229.216907311</v>
      </c>
      <c r="C592" s="195">
        <v>932839.9474183938</v>
      </c>
      <c r="D592" s="226">
        <v>2.1504469698452957</v>
      </c>
      <c r="E592" s="226">
        <v>1.6101226301784421</v>
      </c>
      <c r="F592" s="196">
        <v>0.45357787542219918</v>
      </c>
      <c r="G592" s="196">
        <v>0.45357787542219918</v>
      </c>
      <c r="H592" s="195">
        <v>959621.54493664671</v>
      </c>
      <c r="I592" s="195">
        <v>959621.54493664671</v>
      </c>
      <c r="J592" s="196">
        <v>2.9069392905895066</v>
      </c>
      <c r="K592" s="196">
        <v>2.9069392905895066</v>
      </c>
      <c r="L592" s="196">
        <v>0.41119524874121183</v>
      </c>
      <c r="M592" s="196">
        <v>0.38161009664391771</v>
      </c>
      <c r="N592" s="196">
        <v>0.62901011422553055</v>
      </c>
      <c r="O592" s="196">
        <v>0.64564950011938138</v>
      </c>
      <c r="P592" s="196">
        <v>0.84632837469718436</v>
      </c>
      <c r="Q592" s="196">
        <v>0.88749637909064072</v>
      </c>
      <c r="R592" s="196">
        <v>0.84619715162399611</v>
      </c>
      <c r="S592" s="196">
        <v>0.88739929014472518</v>
      </c>
      <c r="T592" s="197">
        <v>546545.77317224897</v>
      </c>
      <c r="U592" s="197">
        <v>576858.80493075342</v>
      </c>
      <c r="V592" s="197">
        <v>638871556</v>
      </c>
      <c r="W592" s="197">
        <v>618840744</v>
      </c>
      <c r="X592" s="197"/>
      <c r="Y592" s="197"/>
      <c r="Z592" s="198">
        <v>14.838595599448</v>
      </c>
      <c r="AA592" s="198">
        <v>15.702589023775761</v>
      </c>
      <c r="AB592" s="197">
        <v>0</v>
      </c>
      <c r="AC592" s="197">
        <v>0</v>
      </c>
      <c r="AD592" s="197">
        <v>318116.45997446228</v>
      </c>
      <c r="AE592" s="197">
        <v>450873.01951347286</v>
      </c>
      <c r="AF592" s="197">
        <v>59284.889336345477</v>
      </c>
      <c r="AG592" s="197">
        <v>62059.807419048557</v>
      </c>
      <c r="AH592" s="197">
        <v>20003.702583243296</v>
      </c>
      <c r="AI592" s="197">
        <v>20003.702583243296</v>
      </c>
      <c r="AJ592" s="197">
        <v>118427.53131650462</v>
      </c>
      <c r="AK592" s="197">
        <v>267150.54860360804</v>
      </c>
      <c r="AL592" s="227">
        <v>5.6791781197296096E-2</v>
      </c>
      <c r="AM592" s="227">
        <v>4.3424885987139554E-2</v>
      </c>
      <c r="AN592" s="227">
        <v>0.67598889886523794</v>
      </c>
      <c r="AO592" s="227">
        <v>0.67598889886523794</v>
      </c>
      <c r="AP592" s="227">
        <v>0.39420540522935432</v>
      </c>
      <c r="AQ592" s="227">
        <v>0.4066648271367263</v>
      </c>
      <c r="AR592" s="227">
        <v>0</v>
      </c>
      <c r="AS592" s="227">
        <v>0</v>
      </c>
      <c r="AT592" s="227">
        <v>0</v>
      </c>
      <c r="AU592" s="227">
        <v>0</v>
      </c>
      <c r="AV592" s="227">
        <v>0</v>
      </c>
      <c r="AW592" s="227">
        <v>0</v>
      </c>
      <c r="AX592" s="227">
        <v>0</v>
      </c>
      <c r="AY592" s="227">
        <v>0</v>
      </c>
      <c r="AZ592" s="227">
        <v>0</v>
      </c>
      <c r="BA592" s="227">
        <v>0</v>
      </c>
      <c r="BB592" s="237" t="s">
        <v>705</v>
      </c>
      <c r="BC592" s="237" t="s">
        <v>1348</v>
      </c>
      <c r="BD592" s="237" t="s">
        <v>806</v>
      </c>
    </row>
    <row r="593" spans="1:56" ht="18" customHeight="1" x14ac:dyDescent="0.15">
      <c r="A593" s="199" t="s">
        <v>1274</v>
      </c>
      <c r="B593" s="200">
        <v>9534465.5172084142</v>
      </c>
      <c r="C593" s="200">
        <v>11311131.625956023</v>
      </c>
      <c r="D593" s="228">
        <v>6.3925419279414948</v>
      </c>
      <c r="E593" s="228">
        <v>5.5482423279833339</v>
      </c>
      <c r="F593" s="201">
        <v>0.35437645663464479</v>
      </c>
      <c r="G593" s="201">
        <v>0.39671716439107046</v>
      </c>
      <c r="H593" s="200">
        <v>11722873.258843211</v>
      </c>
      <c r="I593" s="200">
        <v>15287254.548518164</v>
      </c>
      <c r="J593" s="201">
        <v>0.86205670679752222</v>
      </c>
      <c r="K593" s="201">
        <v>1.299533819821306</v>
      </c>
      <c r="L593" s="201">
        <v>0.83560863698150101</v>
      </c>
      <c r="M593" s="201">
        <v>0.83332506704498854</v>
      </c>
      <c r="N593" s="201">
        <v>0.18544863992728572</v>
      </c>
      <c r="O593" s="201">
        <v>0.18644962631796233</v>
      </c>
      <c r="P593" s="201">
        <v>0.94891715851029224</v>
      </c>
      <c r="Q593" s="201">
        <v>0.89341390471862159</v>
      </c>
      <c r="R593" s="201">
        <v>0.94981300184255191</v>
      </c>
      <c r="S593" s="201">
        <v>0.8940936302508653</v>
      </c>
      <c r="T593" s="202">
        <v>1567383.7820267687</v>
      </c>
      <c r="U593" s="202">
        <v>1885282.1054015295</v>
      </c>
      <c r="V593" s="202">
        <v>-143756561</v>
      </c>
      <c r="W593" s="202">
        <v>-557619018</v>
      </c>
      <c r="X593" s="202"/>
      <c r="Y593" s="202"/>
      <c r="Z593" s="203">
        <v>6.5553696046845848</v>
      </c>
      <c r="AA593" s="203">
        <v>7.9720555746046724</v>
      </c>
      <c r="AB593" s="202">
        <v>0</v>
      </c>
      <c r="AC593" s="202">
        <v>0</v>
      </c>
      <c r="AD593" s="202">
        <v>1208512.1971797321</v>
      </c>
      <c r="AE593" s="202">
        <v>1499594.8068833651</v>
      </c>
      <c r="AF593" s="202">
        <v>290018.99808795413</v>
      </c>
      <c r="AG593" s="202">
        <v>311902.47562141489</v>
      </c>
      <c r="AH593" s="202">
        <v>396164.77461759088</v>
      </c>
      <c r="AI593" s="202">
        <v>469671.98231357551</v>
      </c>
      <c r="AJ593" s="202">
        <v>104608.40081261951</v>
      </c>
      <c r="AK593" s="202">
        <v>357930.73972275341</v>
      </c>
      <c r="AL593" s="229">
        <v>5.2238684782075058E-2</v>
      </c>
      <c r="AM593" s="229">
        <v>7.2454875962293816E-2</v>
      </c>
      <c r="AN593" s="229">
        <v>0.5902288650336065</v>
      </c>
      <c r="AO593" s="229">
        <v>0.63893402672161859</v>
      </c>
      <c r="AP593" s="229">
        <v>0.33971155383374735</v>
      </c>
      <c r="AQ593" s="229">
        <v>0.43482332870877061</v>
      </c>
      <c r="AR593" s="229">
        <v>0</v>
      </c>
      <c r="AS593" s="229">
        <v>0</v>
      </c>
      <c r="AT593" s="229">
        <v>0</v>
      </c>
      <c r="AU593" s="229">
        <v>0</v>
      </c>
      <c r="AV593" s="229">
        <v>0</v>
      </c>
      <c r="AW593" s="229">
        <v>0</v>
      </c>
      <c r="AX593" s="229">
        <v>0</v>
      </c>
      <c r="AY593" s="229">
        <v>0</v>
      </c>
      <c r="AZ593" s="229">
        <v>0</v>
      </c>
      <c r="BA593" s="229">
        <v>0</v>
      </c>
      <c r="BB593" s="236" t="s">
        <v>704</v>
      </c>
      <c r="BC593" s="236" t="s">
        <v>1348</v>
      </c>
      <c r="BD593" s="236" t="s">
        <v>792</v>
      </c>
    </row>
    <row r="594" spans="1:56" ht="18" customHeight="1" x14ac:dyDescent="0.15">
      <c r="A594" s="194" t="s">
        <v>1275</v>
      </c>
      <c r="B594" s="195">
        <v>12743130.946367625</v>
      </c>
      <c r="C594" s="195">
        <v>14393218.498293515</v>
      </c>
      <c r="D594" s="226">
        <v>8.4816842200677236</v>
      </c>
      <c r="E594" s="226">
        <v>8.401728041177746</v>
      </c>
      <c r="F594" s="196">
        <v>0.48553634876393553</v>
      </c>
      <c r="G594" s="196">
        <v>0.48637692604853577</v>
      </c>
      <c r="H594" s="195">
        <v>20583621.649926867</v>
      </c>
      <c r="I594" s="195">
        <v>23522042.081911262</v>
      </c>
      <c r="J594" s="196">
        <v>0.38659578250854582</v>
      </c>
      <c r="K594" s="196">
        <v>0.33918028632582264</v>
      </c>
      <c r="L594" s="196">
        <v>0.8972418247911359</v>
      </c>
      <c r="M594" s="196">
        <v>0.8890591565882735</v>
      </c>
      <c r="N594" s="196">
        <v>0.10467574197960965</v>
      </c>
      <c r="O594" s="196">
        <v>0.11499930265115503</v>
      </c>
      <c r="P594" s="196">
        <v>1.0408678297517326</v>
      </c>
      <c r="Q594" s="196">
        <v>1.0732256032558076</v>
      </c>
      <c r="R594" s="196">
        <v>1.1113192549808744</v>
      </c>
      <c r="S594" s="196">
        <v>1.135327104671396</v>
      </c>
      <c r="T594" s="197">
        <v>1309460.8824963432</v>
      </c>
      <c r="U594" s="197">
        <v>1596795.7996099463</v>
      </c>
      <c r="V594" s="197">
        <v>142004379</v>
      </c>
      <c r="W594" s="197">
        <v>180292411</v>
      </c>
      <c r="X594" s="197"/>
      <c r="Y594" s="197"/>
      <c r="Z594" s="198">
        <v>4.2082416079339273</v>
      </c>
      <c r="AA594" s="198">
        <v>4.8282464368590672</v>
      </c>
      <c r="AB594" s="197">
        <v>0</v>
      </c>
      <c r="AC594" s="197">
        <v>0</v>
      </c>
      <c r="AD594" s="197">
        <v>1325920.7654802536</v>
      </c>
      <c r="AE594" s="197">
        <v>1550960.3461725987</v>
      </c>
      <c r="AF594" s="197">
        <v>281540.81813749392</v>
      </c>
      <c r="AG594" s="197">
        <v>290578.92491467576</v>
      </c>
      <c r="AH594" s="197">
        <v>540993.50755728909</v>
      </c>
      <c r="AI594" s="197">
        <v>622298.45490004879</v>
      </c>
      <c r="AJ594" s="197">
        <v>175385.42857142858</v>
      </c>
      <c r="AK594" s="197">
        <v>368825.29741589469</v>
      </c>
      <c r="AL594" s="227">
        <v>4.5424479296493271E-2</v>
      </c>
      <c r="AM594" s="227">
        <v>6.2050210098466001E-2</v>
      </c>
      <c r="AN594" s="227">
        <v>0.69422405738120041</v>
      </c>
      <c r="AO594" s="227">
        <v>0.68789079722217539</v>
      </c>
      <c r="AP594" s="227">
        <v>0.3299787174252346</v>
      </c>
      <c r="AQ594" s="227">
        <v>0.34700112640690267</v>
      </c>
      <c r="AR594" s="227">
        <v>0</v>
      </c>
      <c r="AS594" s="227">
        <v>0</v>
      </c>
      <c r="AT594" s="227">
        <v>0</v>
      </c>
      <c r="AU594" s="227">
        <v>0</v>
      </c>
      <c r="AV594" s="227">
        <v>0</v>
      </c>
      <c r="AW594" s="227">
        <v>0</v>
      </c>
      <c r="AX594" s="227">
        <v>0</v>
      </c>
      <c r="AY594" s="227">
        <v>0</v>
      </c>
      <c r="AZ594" s="227">
        <v>0</v>
      </c>
      <c r="BA594" s="227">
        <v>0</v>
      </c>
      <c r="BB594" s="237" t="s">
        <v>704</v>
      </c>
      <c r="BC594" s="237" t="s">
        <v>1348</v>
      </c>
      <c r="BD594" s="237" t="s">
        <v>794</v>
      </c>
    </row>
    <row r="595" spans="1:56" ht="18" customHeight="1" x14ac:dyDescent="0.15">
      <c r="A595" s="199" t="s">
        <v>1276</v>
      </c>
      <c r="B595" s="200">
        <v>2126101.041654774</v>
      </c>
      <c r="C595" s="200">
        <v>2820465.2543997965</v>
      </c>
      <c r="D595" s="228">
        <v>4.6609436173170558</v>
      </c>
      <c r="E595" s="228">
        <v>3.9304537129320898</v>
      </c>
      <c r="F595" s="201">
        <v>0.60124747518960209</v>
      </c>
      <c r="G595" s="201">
        <v>0.54536448222712475</v>
      </c>
      <c r="H595" s="200">
        <v>1157618.536403226</v>
      </c>
      <c r="I595" s="200">
        <v>2210221.0586336548</v>
      </c>
      <c r="J595" s="201">
        <v>1.0150875399211545</v>
      </c>
      <c r="K595" s="201">
        <v>1.008286092991987</v>
      </c>
      <c r="L595" s="201">
        <v>0.6452191903663087</v>
      </c>
      <c r="M595" s="201">
        <v>0.55820296430589278</v>
      </c>
      <c r="N595" s="201">
        <v>0.37076384660959488</v>
      </c>
      <c r="O595" s="201">
        <v>0.39483762620717899</v>
      </c>
      <c r="P595" s="201">
        <v>0.97269719671906518</v>
      </c>
      <c r="Q595" s="201">
        <v>0.96734449894878216</v>
      </c>
      <c r="R595" s="201">
        <v>0.96885456201193243</v>
      </c>
      <c r="S595" s="201">
        <v>0.97465119747701057</v>
      </c>
      <c r="T595" s="202">
        <v>754299.8489213154</v>
      </c>
      <c r="U595" s="202">
        <v>1246073.1886720564</v>
      </c>
      <c r="V595" s="202">
        <v>11482488483</v>
      </c>
      <c r="W595" s="202">
        <v>39135046191</v>
      </c>
      <c r="X595" s="202"/>
      <c r="Y595" s="202"/>
      <c r="Z595" s="203">
        <v>30.888067924717379</v>
      </c>
      <c r="AA595" s="203">
        <v>21.751340503377801</v>
      </c>
      <c r="AB595" s="202">
        <v>0</v>
      </c>
      <c r="AC595" s="202">
        <v>0</v>
      </c>
      <c r="AD595" s="202">
        <v>309317.58461934386</v>
      </c>
      <c r="AE595" s="202">
        <v>442744.3943590892</v>
      </c>
      <c r="AF595" s="202">
        <v>64053.257108958016</v>
      </c>
      <c r="AG595" s="202">
        <v>85554.901672086562</v>
      </c>
      <c r="AH595" s="202">
        <v>27187.046986868623</v>
      </c>
      <c r="AI595" s="202">
        <v>50030.800641696216</v>
      </c>
      <c r="AJ595" s="202">
        <v>28029.424561591142</v>
      </c>
      <c r="AK595" s="202">
        <v>185582.86937003481</v>
      </c>
      <c r="AL595" s="229">
        <v>7.5262867817269583E-2</v>
      </c>
      <c r="AM595" s="229">
        <v>0.20004384501878475</v>
      </c>
      <c r="AN595" s="229">
        <v>0.41153387860492213</v>
      </c>
      <c r="AO595" s="229">
        <v>0.27789738800725949</v>
      </c>
      <c r="AP595" s="229">
        <v>0.27377958018838977</v>
      </c>
      <c r="AQ595" s="229">
        <v>0.29228967418626334</v>
      </c>
      <c r="AR595" s="229">
        <v>0</v>
      </c>
      <c r="AS595" s="229">
        <v>0</v>
      </c>
      <c r="AT595" s="229">
        <v>0</v>
      </c>
      <c r="AU595" s="229">
        <v>0</v>
      </c>
      <c r="AV595" s="229">
        <v>0</v>
      </c>
      <c r="AW595" s="229">
        <v>0</v>
      </c>
      <c r="AX595" s="229">
        <v>0</v>
      </c>
      <c r="AY595" s="229">
        <v>0</v>
      </c>
      <c r="AZ595" s="229">
        <v>0</v>
      </c>
      <c r="BA595" s="229">
        <v>0</v>
      </c>
      <c r="BB595" s="236" t="s">
        <v>709</v>
      </c>
      <c r="BC595" s="236" t="s">
        <v>1341</v>
      </c>
      <c r="BD595" s="236" t="s">
        <v>772</v>
      </c>
    </row>
    <row r="596" spans="1:56" ht="18" customHeight="1" x14ac:dyDescent="0.15">
      <c r="A596" s="194" t="s">
        <v>1277</v>
      </c>
      <c r="B596" s="195">
        <v>919375.54405241238</v>
      </c>
      <c r="C596" s="195">
        <v>1523354.1032894289</v>
      </c>
      <c r="D596" s="226">
        <v>1.9154106262329826</v>
      </c>
      <c r="E596" s="226">
        <v>1.9120266239200281</v>
      </c>
      <c r="F596" s="196">
        <v>0.60471719188680328</v>
      </c>
      <c r="G596" s="196">
        <v>0.50375535772123325</v>
      </c>
      <c r="H596" s="195">
        <v>1206112.0904422302</v>
      </c>
      <c r="I596" s="195">
        <v>1897781.2176516755</v>
      </c>
      <c r="J596" s="196">
        <v>1.1175474124600668</v>
      </c>
      <c r="K596" s="196">
        <v>1.1259827053075149</v>
      </c>
      <c r="L596" s="196">
        <v>0.42505249306935339</v>
      </c>
      <c r="M596" s="196">
        <v>0.30192975138713418</v>
      </c>
      <c r="N596" s="196">
        <v>0.55333506716963121</v>
      </c>
      <c r="O596" s="196">
        <v>0.52239450159775991</v>
      </c>
      <c r="P596" s="196">
        <v>0.97639071810056322</v>
      </c>
      <c r="Q596" s="196">
        <v>0.9746726345812956</v>
      </c>
      <c r="R596" s="196">
        <v>0.98232187947328553</v>
      </c>
      <c r="S596" s="196">
        <v>0.97829472798431827</v>
      </c>
      <c r="T596" s="197">
        <v>528592.67698594148</v>
      </c>
      <c r="U596" s="197">
        <v>1063408.1776086807</v>
      </c>
      <c r="V596" s="197">
        <v>1252134853</v>
      </c>
      <c r="W596" s="197">
        <v>2704412662</v>
      </c>
      <c r="X596" s="197"/>
      <c r="Y596" s="197"/>
      <c r="Z596" s="198">
        <v>23.824179613875479</v>
      </c>
      <c r="AA596" s="198">
        <v>19.312245639459569</v>
      </c>
      <c r="AB596" s="197">
        <v>0</v>
      </c>
      <c r="AC596" s="197">
        <v>0</v>
      </c>
      <c r="AD596" s="197">
        <v>380459.54864191636</v>
      </c>
      <c r="AE596" s="197">
        <v>626545.64003958239</v>
      </c>
      <c r="AF596" s="197">
        <v>74207.564491912926</v>
      </c>
      <c r="AG596" s="197">
        <v>82661.741128096648</v>
      </c>
      <c r="AH596" s="197">
        <v>24507.172456152326</v>
      </c>
      <c r="AI596" s="197">
        <v>44915.113730976598</v>
      </c>
      <c r="AJ596" s="197">
        <v>64223.575505016044</v>
      </c>
      <c r="AK596" s="197">
        <v>321185.51694192318</v>
      </c>
      <c r="AL596" s="227">
        <v>9.6573509393389045E-2</v>
      </c>
      <c r="AM596" s="227">
        <v>0.10494128485637248</v>
      </c>
      <c r="AN596" s="227">
        <v>0.37343985194105367</v>
      </c>
      <c r="AO596" s="227">
        <v>0.42782094944673893</v>
      </c>
      <c r="AP596" s="227">
        <v>0.35920196542813959</v>
      </c>
      <c r="AQ596" s="227">
        <v>0.36704938487946559</v>
      </c>
      <c r="AR596" s="227">
        <v>0</v>
      </c>
      <c r="AS596" s="227">
        <v>0</v>
      </c>
      <c r="AT596" s="227">
        <v>0</v>
      </c>
      <c r="AU596" s="227">
        <v>0</v>
      </c>
      <c r="AV596" s="227">
        <v>0</v>
      </c>
      <c r="AW596" s="227">
        <v>0</v>
      </c>
      <c r="AX596" s="227">
        <v>0</v>
      </c>
      <c r="AY596" s="227">
        <v>0</v>
      </c>
      <c r="AZ596" s="227">
        <v>0</v>
      </c>
      <c r="BA596" s="227">
        <v>0</v>
      </c>
      <c r="BB596" s="237" t="s">
        <v>707</v>
      </c>
      <c r="BC596" s="237" t="s">
        <v>1347</v>
      </c>
      <c r="BD596" s="237" t="s">
        <v>786</v>
      </c>
    </row>
    <row r="597" spans="1:56" ht="18" customHeight="1" x14ac:dyDescent="0.15">
      <c r="A597" s="199" t="s">
        <v>1278</v>
      </c>
      <c r="B597" s="200">
        <v>1307578.9595815651</v>
      </c>
      <c r="C597" s="200">
        <v>1650124.8329862035</v>
      </c>
      <c r="D597" s="228">
        <v>3.4742969664038807</v>
      </c>
      <c r="E597" s="228">
        <v>2.5842254833047797</v>
      </c>
      <c r="F597" s="201">
        <v>0.60420035318913745</v>
      </c>
      <c r="G597" s="201">
        <v>0.59415906713313171</v>
      </c>
      <c r="H597" s="200">
        <v>1890615.7404200009</v>
      </c>
      <c r="I597" s="200">
        <v>2366282.6135427593</v>
      </c>
      <c r="J597" s="201">
        <v>0.72137782080797008</v>
      </c>
      <c r="K597" s="201">
        <v>0.63425457968372223</v>
      </c>
      <c r="L597" s="201">
        <v>0.57315625736802134</v>
      </c>
      <c r="M597" s="201">
        <v>0.574974527806691</v>
      </c>
      <c r="N597" s="201">
        <v>0.37893680446604605</v>
      </c>
      <c r="O597" s="201">
        <v>0.36242530982076571</v>
      </c>
      <c r="P597" s="201">
        <v>0.99294202524376218</v>
      </c>
      <c r="Q597" s="201">
        <v>0.98905828297296239</v>
      </c>
      <c r="R597" s="201">
        <v>0.99060723200439638</v>
      </c>
      <c r="S597" s="201">
        <v>0.98815297608013331</v>
      </c>
      <c r="T597" s="202">
        <v>558131.89689462399</v>
      </c>
      <c r="U597" s="202">
        <v>701345.08631786646</v>
      </c>
      <c r="V597" s="202">
        <v>581359013</v>
      </c>
      <c r="W597" s="202">
        <v>1189088956</v>
      </c>
      <c r="X597" s="202"/>
      <c r="Y597" s="202"/>
      <c r="Z597" s="203">
        <v>16.225893738535841</v>
      </c>
      <c r="AA597" s="203">
        <v>12.192919656337054</v>
      </c>
      <c r="AB597" s="202">
        <v>0</v>
      </c>
      <c r="AC597" s="202">
        <v>0</v>
      </c>
      <c r="AD597" s="202">
        <v>303627.01064879342</v>
      </c>
      <c r="AE597" s="202">
        <v>537843.42529401637</v>
      </c>
      <c r="AF597" s="202">
        <v>76142.188483643142</v>
      </c>
      <c r="AG597" s="202">
        <v>83733.71166825878</v>
      </c>
      <c r="AH597" s="202">
        <v>38179.942747075496</v>
      </c>
      <c r="AI597" s="202">
        <v>51742.953599448767</v>
      </c>
      <c r="AJ597" s="202">
        <v>55444.854972829919</v>
      </c>
      <c r="AK597" s="202">
        <v>296724.12659536151</v>
      </c>
      <c r="AL597" s="229">
        <v>8.0668984207192915E-2</v>
      </c>
      <c r="AM597" s="229">
        <v>9.1625296772383999E-2</v>
      </c>
      <c r="AN597" s="229">
        <v>0.10965396323896297</v>
      </c>
      <c r="AO597" s="229">
        <v>9.202536827164523E-2</v>
      </c>
      <c r="AP597" s="229">
        <v>0.21424283731508867</v>
      </c>
      <c r="AQ597" s="229">
        <v>0.25723313460055952</v>
      </c>
      <c r="AR597" s="229">
        <v>0</v>
      </c>
      <c r="AS597" s="229">
        <v>0</v>
      </c>
      <c r="AT597" s="229">
        <v>0</v>
      </c>
      <c r="AU597" s="229">
        <v>0</v>
      </c>
      <c r="AV597" s="229">
        <v>0</v>
      </c>
      <c r="AW597" s="229">
        <v>0</v>
      </c>
      <c r="AX597" s="229">
        <v>0</v>
      </c>
      <c r="AY597" s="229">
        <v>0</v>
      </c>
      <c r="AZ597" s="229">
        <v>0</v>
      </c>
      <c r="BA597" s="229">
        <v>0</v>
      </c>
      <c r="BB597" s="236" t="s">
        <v>706</v>
      </c>
      <c r="BC597" s="236" t="s">
        <v>1341</v>
      </c>
      <c r="BD597" s="236" t="s">
        <v>780</v>
      </c>
    </row>
    <row r="598" spans="1:56" ht="18" customHeight="1" x14ac:dyDescent="0.15">
      <c r="A598" s="194" t="s">
        <v>1279</v>
      </c>
      <c r="B598" s="195">
        <v>1605487.2229930623</v>
      </c>
      <c r="C598" s="195">
        <v>1963825.9257879087</v>
      </c>
      <c r="D598" s="226">
        <v>3.7044808125676787</v>
      </c>
      <c r="E598" s="226">
        <v>2.9418261659992186</v>
      </c>
      <c r="F598" s="196">
        <v>0.4552527263944523</v>
      </c>
      <c r="G598" s="196">
        <v>0.44207792085030678</v>
      </c>
      <c r="H598" s="195">
        <v>1980547.7981367691</v>
      </c>
      <c r="I598" s="195">
        <v>2546893.2490782952</v>
      </c>
      <c r="J598" s="196">
        <v>0.91206133498119091</v>
      </c>
      <c r="K598" s="196">
        <v>0.74722122819011527</v>
      </c>
      <c r="L598" s="196">
        <v>0.72894531722317868</v>
      </c>
      <c r="M598" s="196">
        <v>0.60673542509673195</v>
      </c>
      <c r="N598" s="196">
        <v>0.31039779907557036</v>
      </c>
      <c r="O598" s="196">
        <v>0.44622550327943894</v>
      </c>
      <c r="P598" s="196">
        <v>0.98437553849925985</v>
      </c>
      <c r="Q598" s="196">
        <v>0.97375222919435767</v>
      </c>
      <c r="R598" s="196">
        <v>0.98569406314944708</v>
      </c>
      <c r="S598" s="196">
        <v>0.97491576090610543</v>
      </c>
      <c r="T598" s="197">
        <v>435174.82993062446</v>
      </c>
      <c r="U598" s="197">
        <v>772303.1678889991</v>
      </c>
      <c r="V598" s="197">
        <v>123441895</v>
      </c>
      <c r="W598" s="197">
        <v>749571507</v>
      </c>
      <c r="X598" s="197"/>
      <c r="Y598" s="197"/>
      <c r="Z598" s="198">
        <v>15.621597585197776</v>
      </c>
      <c r="AA598" s="198">
        <v>14.785728748553852</v>
      </c>
      <c r="AB598" s="197">
        <v>0</v>
      </c>
      <c r="AC598" s="197">
        <v>0</v>
      </c>
      <c r="AD598" s="197">
        <v>374875.45502477704</v>
      </c>
      <c r="AE598" s="197">
        <v>545637.3341922696</v>
      </c>
      <c r="AF598" s="197">
        <v>42052.578711595634</v>
      </c>
      <c r="AG598" s="197">
        <v>67891.422715559951</v>
      </c>
      <c r="AH598" s="197">
        <v>42944.750445986123</v>
      </c>
      <c r="AI598" s="197">
        <v>55492.277581764123</v>
      </c>
      <c r="AJ598" s="197">
        <v>63236.080317145686</v>
      </c>
      <c r="AK598" s="197">
        <v>257995.34893954414</v>
      </c>
      <c r="AL598" s="227">
        <v>1.6721676873473059E-2</v>
      </c>
      <c r="AM598" s="227">
        <v>7.5125259471599121E-2</v>
      </c>
      <c r="AN598" s="227">
        <v>0.51316218796339452</v>
      </c>
      <c r="AO598" s="227">
        <v>0.48731932706745534</v>
      </c>
      <c r="AP598" s="227">
        <v>0.26567129563392422</v>
      </c>
      <c r="AQ598" s="227">
        <v>0.28985343876992675</v>
      </c>
      <c r="AR598" s="227">
        <v>0</v>
      </c>
      <c r="AS598" s="227">
        <v>0</v>
      </c>
      <c r="AT598" s="227">
        <v>0</v>
      </c>
      <c r="AU598" s="227">
        <v>0</v>
      </c>
      <c r="AV598" s="227">
        <v>0</v>
      </c>
      <c r="AW598" s="227">
        <v>0</v>
      </c>
      <c r="AX598" s="227">
        <v>0</v>
      </c>
      <c r="AY598" s="227">
        <v>0</v>
      </c>
      <c r="AZ598" s="227">
        <v>0</v>
      </c>
      <c r="BA598" s="227">
        <v>0</v>
      </c>
      <c r="BB598" s="237" t="s">
        <v>705</v>
      </c>
      <c r="BC598" s="237" t="s">
        <v>1310</v>
      </c>
      <c r="BD598" s="237" t="s">
        <v>805</v>
      </c>
    </row>
    <row r="599" spans="1:56" ht="18" customHeight="1" x14ac:dyDescent="0.15">
      <c r="A599" s="199" t="s">
        <v>1280</v>
      </c>
      <c r="B599" s="200">
        <v>4836564.1464387467</v>
      </c>
      <c r="C599" s="200">
        <v>5316159.0304368464</v>
      </c>
      <c r="D599" s="228">
        <v>6.474279182832217</v>
      </c>
      <c r="E599" s="228">
        <v>4.7413627223364214</v>
      </c>
      <c r="F599" s="201">
        <v>0.51436372681639431</v>
      </c>
      <c r="G599" s="201">
        <v>0.51307308114300143</v>
      </c>
      <c r="H599" s="200">
        <v>6656734.6909306739</v>
      </c>
      <c r="I599" s="200">
        <v>7557476.7367521366</v>
      </c>
      <c r="J599" s="201">
        <v>0.36265089498396452</v>
      </c>
      <c r="K599" s="201">
        <v>0.44779688518676564</v>
      </c>
      <c r="L599" s="201">
        <v>0.74625107158417747</v>
      </c>
      <c r="M599" s="201">
        <v>0.71618894377343445</v>
      </c>
      <c r="N599" s="201">
        <v>0.24831595456346997</v>
      </c>
      <c r="O599" s="201">
        <v>0.26952378389378534</v>
      </c>
      <c r="P599" s="201">
        <v>1.1072104346145253</v>
      </c>
      <c r="Q599" s="201">
        <v>1.0678134560013179</v>
      </c>
      <c r="R599" s="201">
        <v>1.1247255690011837</v>
      </c>
      <c r="S599" s="201">
        <v>1.0797433913004337</v>
      </c>
      <c r="T599" s="202">
        <v>1227272.9693732194</v>
      </c>
      <c r="U599" s="202">
        <v>1508784.709496676</v>
      </c>
      <c r="V599" s="202">
        <v>154021217</v>
      </c>
      <c r="W599" s="202">
        <v>288895409</v>
      </c>
      <c r="X599" s="202"/>
      <c r="Y599" s="202"/>
      <c r="Z599" s="203">
        <v>15.577401682005332</v>
      </c>
      <c r="AA599" s="203">
        <v>13.798702963853131</v>
      </c>
      <c r="AB599" s="202">
        <v>0</v>
      </c>
      <c r="AC599" s="202">
        <v>0</v>
      </c>
      <c r="AD599" s="202">
        <v>666037.12511870847</v>
      </c>
      <c r="AE599" s="202">
        <v>975275.63494776818</v>
      </c>
      <c r="AF599" s="202">
        <v>140126.07103513772</v>
      </c>
      <c r="AG599" s="202">
        <v>167483.13262108262</v>
      </c>
      <c r="AH599" s="202">
        <v>151332.55906932574</v>
      </c>
      <c r="AI599" s="202">
        <v>178253.73537511873</v>
      </c>
      <c r="AJ599" s="202">
        <v>181063.70531813867</v>
      </c>
      <c r="AK599" s="202">
        <v>507089.33637226972</v>
      </c>
      <c r="AL599" s="229">
        <v>5.0374076274799798E-2</v>
      </c>
      <c r="AM599" s="229">
        <v>7.7829559590501543E-2</v>
      </c>
      <c r="AN599" s="229">
        <v>0.2119781117857519</v>
      </c>
      <c r="AO599" s="229">
        <v>0.19053749940130074</v>
      </c>
      <c r="AP599" s="229">
        <v>0.17540647748882443</v>
      </c>
      <c r="AQ599" s="229">
        <v>0.24371233277788837</v>
      </c>
      <c r="AR599" s="229">
        <v>0</v>
      </c>
      <c r="AS599" s="229">
        <v>0</v>
      </c>
      <c r="AT599" s="229">
        <v>0</v>
      </c>
      <c r="AU599" s="229">
        <v>0</v>
      </c>
      <c r="AV599" s="229">
        <v>0</v>
      </c>
      <c r="AW599" s="229">
        <v>0</v>
      </c>
      <c r="AX599" s="229">
        <v>0</v>
      </c>
      <c r="AY599" s="229">
        <v>0</v>
      </c>
      <c r="AZ599" s="229">
        <v>0</v>
      </c>
      <c r="BA599" s="229">
        <v>0</v>
      </c>
      <c r="BB599" s="236" t="s">
        <v>705</v>
      </c>
      <c r="BC599" s="236" t="s">
        <v>1346</v>
      </c>
      <c r="BD599" s="236" t="s">
        <v>804</v>
      </c>
    </row>
    <row r="600" spans="1:56" ht="18" customHeight="1" x14ac:dyDescent="0.15">
      <c r="A600" s="194" t="s">
        <v>1281</v>
      </c>
      <c r="B600" s="195">
        <v>3061596.5656085112</v>
      </c>
      <c r="C600" s="195">
        <v>3365743.0387509731</v>
      </c>
      <c r="D600" s="226">
        <v>6.3314092784538607</v>
      </c>
      <c r="E600" s="226">
        <v>4.5655980642418301</v>
      </c>
      <c r="F600" s="196">
        <v>0.46061427332219573</v>
      </c>
      <c r="G600" s="196">
        <v>0.45778850302706847</v>
      </c>
      <c r="H600" s="195">
        <v>4351180.1220482653</v>
      </c>
      <c r="I600" s="195">
        <v>4851730.3998789033</v>
      </c>
      <c r="J600" s="196">
        <v>0.3557731400095358</v>
      </c>
      <c r="K600" s="196">
        <v>0.37753132818770491</v>
      </c>
      <c r="L600" s="196">
        <v>0.73154934589602671</v>
      </c>
      <c r="M600" s="196">
        <v>0.70788541214159861</v>
      </c>
      <c r="N600" s="196">
        <v>0.24819683741334075</v>
      </c>
      <c r="O600" s="196">
        <v>0.25700978791402018</v>
      </c>
      <c r="P600" s="196">
        <v>1.100326163408367</v>
      </c>
      <c r="Q600" s="196">
        <v>1.0644355152985463</v>
      </c>
      <c r="R600" s="196">
        <v>1.1130785531801906</v>
      </c>
      <c r="S600" s="196">
        <v>1.0736053425407435</v>
      </c>
      <c r="T600" s="197">
        <v>821887.60064008308</v>
      </c>
      <c r="U600" s="197">
        <v>983182.64060202404</v>
      </c>
      <c r="V600" s="197">
        <v>357960425</v>
      </c>
      <c r="W600" s="197">
        <v>439631723</v>
      </c>
      <c r="X600" s="197"/>
      <c r="Y600" s="197"/>
      <c r="Z600" s="198">
        <v>17.18578379066782</v>
      </c>
      <c r="AA600" s="198">
        <v>15.753081318975648</v>
      </c>
      <c r="AB600" s="197">
        <v>0</v>
      </c>
      <c r="AC600" s="197">
        <v>0</v>
      </c>
      <c r="AD600" s="197">
        <v>435190.47210448922</v>
      </c>
      <c r="AE600" s="197">
        <v>663950.24245307501</v>
      </c>
      <c r="AF600" s="197">
        <v>97295.053888071969</v>
      </c>
      <c r="AG600" s="197">
        <v>102816.595623216</v>
      </c>
      <c r="AH600" s="197">
        <v>89241.605224461557</v>
      </c>
      <c r="AI600" s="197">
        <v>102051.36692327654</v>
      </c>
      <c r="AJ600" s="197">
        <v>117458.21382233372</v>
      </c>
      <c r="AK600" s="197">
        <v>350935.7871291411</v>
      </c>
      <c r="AL600" s="227">
        <v>3.2619420881707689E-2</v>
      </c>
      <c r="AM600" s="227">
        <v>5.4944515234400242E-2</v>
      </c>
      <c r="AN600" s="227">
        <v>0.33622600326815</v>
      </c>
      <c r="AO600" s="227">
        <v>0.32547175083034352</v>
      </c>
      <c r="AP600" s="227">
        <v>0.17542629918079661</v>
      </c>
      <c r="AQ600" s="227">
        <v>0.22544965230863948</v>
      </c>
      <c r="AR600" s="227">
        <v>0</v>
      </c>
      <c r="AS600" s="227">
        <v>0</v>
      </c>
      <c r="AT600" s="227">
        <v>0</v>
      </c>
      <c r="AU600" s="227">
        <v>0</v>
      </c>
      <c r="AV600" s="227">
        <v>0</v>
      </c>
      <c r="AW600" s="227">
        <v>0</v>
      </c>
      <c r="AX600" s="227">
        <v>0</v>
      </c>
      <c r="AY600" s="227">
        <v>0</v>
      </c>
      <c r="AZ600" s="227">
        <v>0</v>
      </c>
      <c r="BA600" s="227">
        <v>0</v>
      </c>
      <c r="BB600" s="237" t="s">
        <v>705</v>
      </c>
      <c r="BC600" s="237" t="s">
        <v>1341</v>
      </c>
      <c r="BD600" s="237" t="s">
        <v>799</v>
      </c>
    </row>
    <row r="601" spans="1:56" ht="18" customHeight="1" x14ac:dyDescent="0.15">
      <c r="A601" s="199" t="s">
        <v>1282</v>
      </c>
      <c r="B601" s="200">
        <v>2236966.2332264101</v>
      </c>
      <c r="C601" s="200">
        <v>2987098.4859663192</v>
      </c>
      <c r="D601" s="228">
        <v>3.2014272399345929</v>
      </c>
      <c r="E601" s="228">
        <v>3.0917222555234645</v>
      </c>
      <c r="F601" s="201">
        <v>0.65956153674036233</v>
      </c>
      <c r="G601" s="201">
        <v>0.59808718770265112</v>
      </c>
      <c r="H601" s="200">
        <v>4751456.2854851643</v>
      </c>
      <c r="I601" s="200">
        <v>5783184.9063084731</v>
      </c>
      <c r="J601" s="201">
        <v>0.60201204528322882</v>
      </c>
      <c r="K601" s="201">
        <v>0.89774934933026596</v>
      </c>
      <c r="L601" s="201">
        <v>0.83413543363726417</v>
      </c>
      <c r="M601" s="201">
        <v>0.80917647426977535</v>
      </c>
      <c r="N601" s="201">
        <v>0.19396758090556698</v>
      </c>
      <c r="O601" s="201">
        <v>0.21817676582871243</v>
      </c>
      <c r="P601" s="201">
        <v>1.0768783880074262</v>
      </c>
      <c r="Q601" s="201">
        <v>1.0284462283188613</v>
      </c>
      <c r="R601" s="201">
        <v>1.0761034062207542</v>
      </c>
      <c r="S601" s="201">
        <v>1.0278931339354913</v>
      </c>
      <c r="T601" s="202">
        <v>371033.43424218125</v>
      </c>
      <c r="U601" s="202">
        <v>570008.66479550919</v>
      </c>
      <c r="V601" s="202">
        <v>-131122991</v>
      </c>
      <c r="W601" s="202">
        <v>-137665801</v>
      </c>
      <c r="X601" s="202"/>
      <c r="Y601" s="202"/>
      <c r="Z601" s="203">
        <v>6.8825604523762598</v>
      </c>
      <c r="AA601" s="203">
        <v>7.6816778730810427</v>
      </c>
      <c r="AB601" s="202">
        <v>0</v>
      </c>
      <c r="AC601" s="202">
        <v>0</v>
      </c>
      <c r="AD601" s="202">
        <v>655911.43397487316</v>
      </c>
      <c r="AE601" s="202">
        <v>877712.69125902164</v>
      </c>
      <c r="AF601" s="202">
        <v>127068.14835605455</v>
      </c>
      <c r="AG601" s="202">
        <v>130929.89962576852</v>
      </c>
      <c r="AH601" s="202">
        <v>97559.653167602257</v>
      </c>
      <c r="AI601" s="202">
        <v>122695.89107190592</v>
      </c>
      <c r="AJ601" s="202">
        <v>164178.17228013903</v>
      </c>
      <c r="AK601" s="202">
        <v>396130.59195402305</v>
      </c>
      <c r="AL601" s="229">
        <v>1.9472404934862717E-2</v>
      </c>
      <c r="AM601" s="229">
        <v>2.0705408943774001E-2</v>
      </c>
      <c r="AN601" s="229">
        <v>0.17073574300109637</v>
      </c>
      <c r="AO601" s="229">
        <v>0.35500736297771068</v>
      </c>
      <c r="AP601" s="229">
        <v>0.12051263786559305</v>
      </c>
      <c r="AQ601" s="229">
        <v>0.20148393645147414</v>
      </c>
      <c r="AR601" s="229">
        <v>0</v>
      </c>
      <c r="AS601" s="229">
        <v>0</v>
      </c>
      <c r="AT601" s="229">
        <v>0</v>
      </c>
      <c r="AU601" s="229">
        <v>0</v>
      </c>
      <c r="AV601" s="229">
        <v>0</v>
      </c>
      <c r="AW601" s="229">
        <v>0</v>
      </c>
      <c r="AX601" s="229">
        <v>0</v>
      </c>
      <c r="AY601" s="229">
        <v>0</v>
      </c>
      <c r="AZ601" s="229">
        <v>0</v>
      </c>
      <c r="BA601" s="229">
        <v>0</v>
      </c>
      <c r="BB601" s="236" t="s">
        <v>704</v>
      </c>
      <c r="BC601" s="236" t="s">
        <v>1341</v>
      </c>
      <c r="BD601" s="236" t="s">
        <v>795</v>
      </c>
    </row>
    <row r="602" spans="1:56" ht="18" customHeight="1" x14ac:dyDescent="0.15">
      <c r="A602" s="194" t="s">
        <v>1283</v>
      </c>
      <c r="B602" s="195">
        <v>2967378.303987857</v>
      </c>
      <c r="C602" s="195">
        <v>3347027.7668000553</v>
      </c>
      <c r="D602" s="226">
        <v>3.5227928754332427</v>
      </c>
      <c r="E602" s="226">
        <v>2.8538667686353021</v>
      </c>
      <c r="F602" s="196">
        <v>0.55048000803223696</v>
      </c>
      <c r="G602" s="196">
        <v>0.61648343089064273</v>
      </c>
      <c r="H602" s="195">
        <v>4332500.2463088175</v>
      </c>
      <c r="I602" s="195">
        <v>5916404.2562439628</v>
      </c>
      <c r="J602" s="196">
        <v>0.29538366439082131</v>
      </c>
      <c r="K602" s="196">
        <v>0.30103533731963072</v>
      </c>
      <c r="L602" s="196">
        <v>0.62820832410892113</v>
      </c>
      <c r="M602" s="196">
        <v>0.49046132778179591</v>
      </c>
      <c r="N602" s="196">
        <v>0.4705843243381444</v>
      </c>
      <c r="O602" s="196">
        <v>0.64303804521803443</v>
      </c>
      <c r="P602" s="196">
        <v>1.2156446401180399</v>
      </c>
      <c r="Q602" s="196">
        <v>1.1752388212259466</v>
      </c>
      <c r="R602" s="196">
        <v>1.2185972211922909</v>
      </c>
      <c r="S602" s="196">
        <v>1.1773378570048785</v>
      </c>
      <c r="T602" s="197">
        <v>1103246.5526424728</v>
      </c>
      <c r="U602" s="197">
        <v>1705440.0841727611</v>
      </c>
      <c r="V602" s="197">
        <v>116609816</v>
      </c>
      <c r="W602" s="197">
        <v>467631111</v>
      </c>
      <c r="X602" s="197"/>
      <c r="Y602" s="197"/>
      <c r="Z602" s="198">
        <v>28.569657745751211</v>
      </c>
      <c r="AA602" s="198">
        <v>21.125230731006805</v>
      </c>
      <c r="AB602" s="197">
        <v>0</v>
      </c>
      <c r="AC602" s="197">
        <v>0</v>
      </c>
      <c r="AD602" s="197">
        <v>795873.6633089555</v>
      </c>
      <c r="AE602" s="197">
        <v>1082294.9027183661</v>
      </c>
      <c r="AF602" s="197">
        <v>197217.67558989927</v>
      </c>
      <c r="AG602" s="197">
        <v>204169.6564095488</v>
      </c>
      <c r="AH602" s="197">
        <v>134616.93555954189</v>
      </c>
      <c r="AI602" s="197">
        <v>158880.17745273907</v>
      </c>
      <c r="AJ602" s="197">
        <v>141157.63170967298</v>
      </c>
      <c r="AK602" s="197">
        <v>464696.64468055748</v>
      </c>
      <c r="AL602" s="227">
        <v>1.6620779734091682E-2</v>
      </c>
      <c r="AM602" s="227">
        <v>2.4613486454585637E-2</v>
      </c>
      <c r="AN602" s="227">
        <v>0.91891328367552927</v>
      </c>
      <c r="AO602" s="227">
        <v>0.76481328830927253</v>
      </c>
      <c r="AP602" s="227">
        <v>0.18589856122585577</v>
      </c>
      <c r="AQ602" s="227">
        <v>0.25527631681972696</v>
      </c>
      <c r="AR602" s="227">
        <v>0</v>
      </c>
      <c r="AS602" s="227">
        <v>0</v>
      </c>
      <c r="AT602" s="227">
        <v>0</v>
      </c>
      <c r="AU602" s="227">
        <v>0</v>
      </c>
      <c r="AV602" s="227">
        <v>0</v>
      </c>
      <c r="AW602" s="227">
        <v>0</v>
      </c>
      <c r="AX602" s="227">
        <v>0</v>
      </c>
      <c r="AY602" s="227">
        <v>0</v>
      </c>
      <c r="AZ602" s="227">
        <v>0</v>
      </c>
      <c r="BA602" s="227">
        <v>0</v>
      </c>
      <c r="BB602" s="237" t="s">
        <v>704</v>
      </c>
      <c r="BC602" s="237" t="s">
        <v>1310</v>
      </c>
      <c r="BD602" s="237" t="s">
        <v>795</v>
      </c>
    </row>
    <row r="603" spans="1:56" ht="18" customHeight="1" x14ac:dyDescent="0.15">
      <c r="A603" s="199" t="s">
        <v>1284</v>
      </c>
      <c r="B603" s="200">
        <v>11100619.428210881</v>
      </c>
      <c r="C603" s="200">
        <v>12475860.436904095</v>
      </c>
      <c r="D603" s="228">
        <v>5.2998673905858391</v>
      </c>
      <c r="E603" s="228">
        <v>5.1209363774259229</v>
      </c>
      <c r="F603" s="201">
        <v>0.51463087120142281</v>
      </c>
      <c r="G603" s="201">
        <v>0.48601642310394255</v>
      </c>
      <c r="H603" s="200">
        <v>13373501.511497475</v>
      </c>
      <c r="I603" s="200">
        <v>15206909.892316321</v>
      </c>
      <c r="J603" s="201">
        <v>1.277300774356636</v>
      </c>
      <c r="K603" s="201">
        <v>1.1514780957643946</v>
      </c>
      <c r="L603" s="201">
        <v>0.85580313935177954</v>
      </c>
      <c r="M603" s="201">
        <v>0.85385435578528379</v>
      </c>
      <c r="N603" s="201">
        <v>0.15483788079381799</v>
      </c>
      <c r="O603" s="201">
        <v>0.15624562643395981</v>
      </c>
      <c r="P603" s="201">
        <v>1.3242076830285301</v>
      </c>
      <c r="Q603" s="201">
        <v>1.3597978573758516</v>
      </c>
      <c r="R603" s="201">
        <v>1.3051820230071545</v>
      </c>
      <c r="S603" s="201">
        <v>1.3440636718180852</v>
      </c>
      <c r="T603" s="202">
        <v>1600674.4727986541</v>
      </c>
      <c r="U603" s="202">
        <v>1823292.6606842401</v>
      </c>
      <c r="V603" s="202">
        <v>-377397464</v>
      </c>
      <c r="W603" s="202">
        <v>-765828118</v>
      </c>
      <c r="X603" s="202"/>
      <c r="Y603" s="202"/>
      <c r="Z603" s="203" t="s">
        <v>713</v>
      </c>
      <c r="AA603" s="203" t="s">
        <v>713</v>
      </c>
      <c r="AB603" s="202">
        <v>0</v>
      </c>
      <c r="AC603" s="202">
        <v>0</v>
      </c>
      <c r="AD603" s="202">
        <v>1767225.7378014582</v>
      </c>
      <c r="AE603" s="202">
        <v>2194349.2038698825</v>
      </c>
      <c r="AF603" s="202">
        <v>169388.5695457095</v>
      </c>
      <c r="AG603" s="202">
        <v>201620.45961862034</v>
      </c>
      <c r="AH603" s="202">
        <v>319153.84155916993</v>
      </c>
      <c r="AI603" s="202">
        <v>368851.94643858669</v>
      </c>
      <c r="AJ603" s="202">
        <v>231586.68984856983</v>
      </c>
      <c r="AK603" s="202">
        <v>546514.58889512066</v>
      </c>
      <c r="AL603" s="229">
        <v>2.3803830803868865E-2</v>
      </c>
      <c r="AM603" s="229">
        <v>3.8911551720179148E-2</v>
      </c>
      <c r="AN603" s="229">
        <v>5.3846072795640576E-2</v>
      </c>
      <c r="AO603" s="229">
        <v>5.1682025407721155E-2</v>
      </c>
      <c r="AP603" s="229">
        <v>0.32697866698978101</v>
      </c>
      <c r="AQ603" s="229">
        <v>0.3515865162548158</v>
      </c>
      <c r="AR603" s="229">
        <v>0</v>
      </c>
      <c r="AS603" s="229">
        <v>0</v>
      </c>
      <c r="AT603" s="229">
        <v>0</v>
      </c>
      <c r="AU603" s="229">
        <v>0</v>
      </c>
      <c r="AV603" s="229">
        <v>0</v>
      </c>
      <c r="AW603" s="229">
        <v>0</v>
      </c>
      <c r="AX603" s="229">
        <v>0</v>
      </c>
      <c r="AY603" s="229">
        <v>0</v>
      </c>
      <c r="AZ603" s="229">
        <v>0</v>
      </c>
      <c r="BA603" s="229">
        <v>0</v>
      </c>
      <c r="BB603" s="236" t="s">
        <v>704</v>
      </c>
      <c r="BC603" s="236" t="s">
        <v>1310</v>
      </c>
      <c r="BD603" s="236" t="s">
        <v>792</v>
      </c>
    </row>
    <row r="604" spans="1:56" ht="18" customHeight="1" x14ac:dyDescent="0.15">
      <c r="A604" s="194" t="s">
        <v>1285</v>
      </c>
      <c r="B604" s="195">
        <v>2205412.4299721741</v>
      </c>
      <c r="C604" s="195">
        <v>2648896.9012852786</v>
      </c>
      <c r="D604" s="226">
        <v>3.1160997350247235</v>
      </c>
      <c r="E604" s="226">
        <v>2.479855082020507</v>
      </c>
      <c r="F604" s="196">
        <v>0.77927025138767592</v>
      </c>
      <c r="G604" s="196">
        <v>0.7389337726271491</v>
      </c>
      <c r="H604" s="195">
        <v>4634154.5899032727</v>
      </c>
      <c r="I604" s="195">
        <v>5124455.7553994963</v>
      </c>
      <c r="J604" s="196">
        <v>2.4097099566291078</v>
      </c>
      <c r="K604" s="196">
        <v>1.7721049350535227</v>
      </c>
      <c r="L604" s="196">
        <v>0.56779782985743488</v>
      </c>
      <c r="M604" s="196">
        <v>0.51908136162946483</v>
      </c>
      <c r="N604" s="196">
        <v>0.45507685650597524</v>
      </c>
      <c r="O604" s="196">
        <v>0.45717841977799889</v>
      </c>
      <c r="P604" s="196">
        <v>0.93232158469141502</v>
      </c>
      <c r="Q604" s="196">
        <v>0.94383837016889283</v>
      </c>
      <c r="R604" s="196">
        <v>0.94001302329734482</v>
      </c>
      <c r="S604" s="196">
        <v>0.94883690635837303</v>
      </c>
      <c r="T604" s="197">
        <v>953184.03829336155</v>
      </c>
      <c r="U604" s="197">
        <v>1273903.8909500465</v>
      </c>
      <c r="V604" s="197">
        <v>-55716177</v>
      </c>
      <c r="W604" s="197">
        <v>123089919</v>
      </c>
      <c r="X604" s="197"/>
      <c r="Y604" s="197"/>
      <c r="Z604" s="198">
        <v>8.2249472915612412</v>
      </c>
      <c r="AA604" s="198">
        <v>8.216451732775198</v>
      </c>
      <c r="AB604" s="197">
        <v>0</v>
      </c>
      <c r="AC604" s="197">
        <v>0</v>
      </c>
      <c r="AD604" s="197">
        <v>532922.89850271633</v>
      </c>
      <c r="AE604" s="197">
        <v>830158.4795282894</v>
      </c>
      <c r="AF604" s="197">
        <v>134829.1242877965</v>
      </c>
      <c r="AG604" s="197">
        <v>134845.90791042798</v>
      </c>
      <c r="AH604" s="197">
        <v>45236.204054591231</v>
      </c>
      <c r="AI604" s="197">
        <v>68517.447992579837</v>
      </c>
      <c r="AJ604" s="197">
        <v>168799.5327944879</v>
      </c>
      <c r="AK604" s="197">
        <v>491253.46601298527</v>
      </c>
      <c r="AL604" s="227">
        <v>3.5366677295247083E-2</v>
      </c>
      <c r="AM604" s="227">
        <v>7.4517393237614499E-2</v>
      </c>
      <c r="AN604" s="227">
        <v>0.11428650988402723</v>
      </c>
      <c r="AO604" s="227">
        <v>0.16222630294618198</v>
      </c>
      <c r="AP604" s="227">
        <v>0.16416231981313004</v>
      </c>
      <c r="AQ604" s="227">
        <v>0.23467135575818557</v>
      </c>
      <c r="AR604" s="227">
        <v>0</v>
      </c>
      <c r="AS604" s="227">
        <v>0</v>
      </c>
      <c r="AT604" s="227">
        <v>0</v>
      </c>
      <c r="AU604" s="227">
        <v>0</v>
      </c>
      <c r="AV604" s="227">
        <v>0</v>
      </c>
      <c r="AW604" s="227">
        <v>0</v>
      </c>
      <c r="AX604" s="227">
        <v>0</v>
      </c>
      <c r="AY604" s="227">
        <v>0</v>
      </c>
      <c r="AZ604" s="227">
        <v>0</v>
      </c>
      <c r="BA604" s="227">
        <v>0</v>
      </c>
      <c r="BB604" s="237" t="s">
        <v>704</v>
      </c>
      <c r="BC604" s="237" t="s">
        <v>1341</v>
      </c>
      <c r="BD604" s="237" t="s">
        <v>796</v>
      </c>
    </row>
    <row r="605" spans="1:56" ht="18" customHeight="1" x14ac:dyDescent="0.15">
      <c r="A605" s="199" t="s">
        <v>1286</v>
      </c>
      <c r="B605" s="200">
        <v>2821849.8367428803</v>
      </c>
      <c r="C605" s="200">
        <v>3300749.7141997595</v>
      </c>
      <c r="D605" s="228">
        <v>4.3068438161948066</v>
      </c>
      <c r="E605" s="228">
        <v>3.1912239301841563</v>
      </c>
      <c r="F605" s="201">
        <v>0.57270408813114526</v>
      </c>
      <c r="G605" s="201">
        <v>0.55344613955311617</v>
      </c>
      <c r="H605" s="200">
        <v>4799202.5493381461</v>
      </c>
      <c r="I605" s="200">
        <v>5521151.7272362616</v>
      </c>
      <c r="J605" s="201">
        <v>0.75062944096277617</v>
      </c>
      <c r="K605" s="201">
        <v>0.79943966056589211</v>
      </c>
      <c r="L605" s="201">
        <v>0.77831146861765133</v>
      </c>
      <c r="M605" s="201">
        <v>0.66623616144968267</v>
      </c>
      <c r="N605" s="201">
        <v>0.26977146194164964</v>
      </c>
      <c r="O605" s="201">
        <v>0.38939437012356221</v>
      </c>
      <c r="P605" s="201">
        <v>0.92753997405096666</v>
      </c>
      <c r="Q605" s="201">
        <v>0.91209463481843145</v>
      </c>
      <c r="R605" s="201">
        <v>0.92732715498766227</v>
      </c>
      <c r="S605" s="201">
        <v>0.91195774585076828</v>
      </c>
      <c r="T605" s="202">
        <v>625571.74608904927</v>
      </c>
      <c r="U605" s="202">
        <v>1101670.8947051745</v>
      </c>
      <c r="V605" s="202">
        <v>406995260</v>
      </c>
      <c r="W605" s="202">
        <v>615457984</v>
      </c>
      <c r="X605" s="202"/>
      <c r="Y605" s="202"/>
      <c r="Z605" s="203">
        <v>4.6607358051279935</v>
      </c>
      <c r="AA605" s="203">
        <v>5.7908718185137715</v>
      </c>
      <c r="AB605" s="202">
        <v>0</v>
      </c>
      <c r="AC605" s="202">
        <v>0</v>
      </c>
      <c r="AD605" s="202">
        <v>508232.04131568398</v>
      </c>
      <c r="AE605" s="202">
        <v>776982.76654632983</v>
      </c>
      <c r="AF605" s="202">
        <v>103454.00040112316</v>
      </c>
      <c r="AG605" s="202">
        <v>121952.96510228641</v>
      </c>
      <c r="AH605" s="202">
        <v>116693.17448856799</v>
      </c>
      <c r="AI605" s="202">
        <v>131572.51885278782</v>
      </c>
      <c r="AJ605" s="202">
        <v>84833.738668271166</v>
      </c>
      <c r="AK605" s="202">
        <v>357811.29643000406</v>
      </c>
      <c r="AL605" s="229">
        <v>5.2298466331412538E-2</v>
      </c>
      <c r="AM605" s="229">
        <v>8.8856035793667104E-2</v>
      </c>
      <c r="AN605" s="229">
        <v>0.25983461042888972</v>
      </c>
      <c r="AO605" s="229">
        <v>0.21754696547929822</v>
      </c>
      <c r="AP605" s="229">
        <v>0.14710462014844961</v>
      </c>
      <c r="AQ605" s="229">
        <v>0.20143573800971626</v>
      </c>
      <c r="AR605" s="229">
        <v>0</v>
      </c>
      <c r="AS605" s="229">
        <v>0</v>
      </c>
      <c r="AT605" s="229">
        <v>0</v>
      </c>
      <c r="AU605" s="229">
        <v>0</v>
      </c>
      <c r="AV605" s="229">
        <v>0</v>
      </c>
      <c r="AW605" s="229">
        <v>0</v>
      </c>
      <c r="AX605" s="229">
        <v>0</v>
      </c>
      <c r="AY605" s="229">
        <v>0</v>
      </c>
      <c r="AZ605" s="229">
        <v>0</v>
      </c>
      <c r="BA605" s="229">
        <v>0</v>
      </c>
      <c r="BB605" s="236" t="s">
        <v>704</v>
      </c>
      <c r="BC605" s="236" t="s">
        <v>1310</v>
      </c>
      <c r="BD605" s="236" t="s">
        <v>793</v>
      </c>
    </row>
    <row r="606" spans="1:56" ht="18" customHeight="1" x14ac:dyDescent="0.15">
      <c r="A606" s="194" t="s">
        <v>1287</v>
      </c>
      <c r="B606" s="195">
        <v>1294408.5457043222</v>
      </c>
      <c r="C606" s="195">
        <v>1651440.3031808096</v>
      </c>
      <c r="D606" s="226">
        <v>2.3142655421772012</v>
      </c>
      <c r="E606" s="226">
        <v>1.7806192458806607</v>
      </c>
      <c r="F606" s="196">
        <v>0.83204234308759639</v>
      </c>
      <c r="G606" s="196">
        <v>0.78522235891156345</v>
      </c>
      <c r="H606" s="195">
        <v>3722640.0557962591</v>
      </c>
      <c r="I606" s="195">
        <v>4117609.6263341438</v>
      </c>
      <c r="J606" s="196">
        <v>0.18500385857664298</v>
      </c>
      <c r="K606" s="196">
        <v>0.23143997183307691</v>
      </c>
      <c r="L606" s="196">
        <v>0.42051948654082077</v>
      </c>
      <c r="M606" s="196">
        <v>0.23216702742335335</v>
      </c>
      <c r="N606" s="196">
        <v>0.56962063278961883</v>
      </c>
      <c r="O606" s="196">
        <v>0.7984304332007669</v>
      </c>
      <c r="P606" s="196">
        <v>1.0514307308949675</v>
      </c>
      <c r="Q606" s="196">
        <v>1.0106501176695135</v>
      </c>
      <c r="R606" s="196">
        <v>1.049889789322457</v>
      </c>
      <c r="S606" s="196">
        <v>1.0097154187118811</v>
      </c>
      <c r="T606" s="197">
        <v>750084.52869069006</v>
      </c>
      <c r="U606" s="197">
        <v>1268030.3170241995</v>
      </c>
      <c r="V606" s="197">
        <v>192642178</v>
      </c>
      <c r="W606" s="197">
        <v>508702890</v>
      </c>
      <c r="X606" s="197"/>
      <c r="Y606" s="197"/>
      <c r="Z606" s="198">
        <v>16.643397502201672</v>
      </c>
      <c r="AA606" s="198">
        <v>18.185118281993418</v>
      </c>
      <c r="AB606" s="197">
        <v>0</v>
      </c>
      <c r="AC606" s="197">
        <v>0</v>
      </c>
      <c r="AD606" s="197">
        <v>520013.51114868443</v>
      </c>
      <c r="AE606" s="197">
        <v>824041.73148050299</v>
      </c>
      <c r="AF606" s="197">
        <v>123969.76656451444</v>
      </c>
      <c r="AG606" s="197">
        <v>130825.11434006131</v>
      </c>
      <c r="AH606" s="197">
        <v>66599.092465391528</v>
      </c>
      <c r="AI606" s="197">
        <v>77582.206065729682</v>
      </c>
      <c r="AJ606" s="197">
        <v>101651.21642185353</v>
      </c>
      <c r="AK606" s="197">
        <v>450914.28405368282</v>
      </c>
      <c r="AL606" s="227">
        <v>2.4585612909643274E-2</v>
      </c>
      <c r="AM606" s="227">
        <v>4.8434586620775287E-2</v>
      </c>
      <c r="AN606" s="227">
        <v>0.36973452925287209</v>
      </c>
      <c r="AO606" s="227">
        <v>0.452887755625835</v>
      </c>
      <c r="AP606" s="227">
        <v>0.18302165567494963</v>
      </c>
      <c r="AQ606" s="227">
        <v>0.26547100207519403</v>
      </c>
      <c r="AR606" s="227">
        <v>0</v>
      </c>
      <c r="AS606" s="227">
        <v>0</v>
      </c>
      <c r="AT606" s="227">
        <v>0</v>
      </c>
      <c r="AU606" s="227">
        <v>0</v>
      </c>
      <c r="AV606" s="227">
        <v>0</v>
      </c>
      <c r="AW606" s="227">
        <v>0</v>
      </c>
      <c r="AX606" s="227">
        <v>0</v>
      </c>
      <c r="AY606" s="227">
        <v>0</v>
      </c>
      <c r="AZ606" s="227">
        <v>0</v>
      </c>
      <c r="BA606" s="227">
        <v>0</v>
      </c>
      <c r="BB606" s="237" t="s">
        <v>704</v>
      </c>
      <c r="BC606" s="237" t="s">
        <v>1310</v>
      </c>
      <c r="BD606" s="237" t="s">
        <v>797</v>
      </c>
    </row>
    <row r="607" spans="1:56" ht="18" customHeight="1" x14ac:dyDescent="0.15">
      <c r="A607" s="199" t="s">
        <v>1288</v>
      </c>
      <c r="B607" s="200">
        <v>3101688.9975097831</v>
      </c>
      <c r="C607" s="200">
        <v>3330756.5585200996</v>
      </c>
      <c r="D607" s="228">
        <v>2.6933392230030635</v>
      </c>
      <c r="E607" s="228">
        <v>2.1547908381394603</v>
      </c>
      <c r="F607" s="201">
        <v>0.71392058042956896</v>
      </c>
      <c r="G607" s="201">
        <v>0.70275609444632103</v>
      </c>
      <c r="H607" s="200">
        <v>6595714.2970473133</v>
      </c>
      <c r="I607" s="200">
        <v>6839006.2988260398</v>
      </c>
      <c r="J607" s="201">
        <v>1.7916380743555902</v>
      </c>
      <c r="K607" s="201">
        <v>2.4156606992804104</v>
      </c>
      <c r="L607" s="201">
        <v>0.46638830581018659</v>
      </c>
      <c r="M607" s="201">
        <v>0.20627507557553548</v>
      </c>
      <c r="N607" s="201">
        <v>0.6491976745959378</v>
      </c>
      <c r="O607" s="201">
        <v>1.0043342284125414</v>
      </c>
      <c r="P607" s="201">
        <v>0.98424603673425493</v>
      </c>
      <c r="Q607" s="201">
        <v>0.89744494301105937</v>
      </c>
      <c r="R607" s="201">
        <v>0.98424603673425493</v>
      </c>
      <c r="S607" s="201">
        <v>0.89744494301105937</v>
      </c>
      <c r="T607" s="202">
        <v>1655097.5208110993</v>
      </c>
      <c r="U607" s="202">
        <v>2643704.4976876555</v>
      </c>
      <c r="V607" s="202">
        <v>-113199152</v>
      </c>
      <c r="W607" s="202">
        <v>13428045</v>
      </c>
      <c r="X607" s="202"/>
      <c r="Y607" s="202"/>
      <c r="Z607" s="203">
        <v>21.728040514350859</v>
      </c>
      <c r="AA607" s="203">
        <v>17.57379072476002</v>
      </c>
      <c r="AB607" s="202">
        <v>0</v>
      </c>
      <c r="AC607" s="202">
        <v>0</v>
      </c>
      <c r="AD607" s="202">
        <v>885463.27534685167</v>
      </c>
      <c r="AE607" s="202">
        <v>1063759.1672002845</v>
      </c>
      <c r="AF607" s="202">
        <v>161433.94663820704</v>
      </c>
      <c r="AG607" s="202">
        <v>170127.47563144789</v>
      </c>
      <c r="AH607" s="202">
        <v>121814.35289932411</v>
      </c>
      <c r="AI607" s="202">
        <v>126926.1177516898</v>
      </c>
      <c r="AJ607" s="202">
        <v>206577.18996798294</v>
      </c>
      <c r="AK607" s="202">
        <v>479990.40412664536</v>
      </c>
      <c r="AL607" s="229">
        <v>2.3055639821687016E-2</v>
      </c>
      <c r="AM607" s="229">
        <v>7.7307863193110823E-2</v>
      </c>
      <c r="AN607" s="229">
        <v>0.20483364266613577</v>
      </c>
      <c r="AO607" s="229">
        <v>0.26852517923362756</v>
      </c>
      <c r="AP607" s="229">
        <v>0.15355890263934313</v>
      </c>
      <c r="AQ607" s="229">
        <v>0.23431545560667233</v>
      </c>
      <c r="AR607" s="229">
        <v>0</v>
      </c>
      <c r="AS607" s="229">
        <v>0</v>
      </c>
      <c r="AT607" s="229">
        <v>0</v>
      </c>
      <c r="AU607" s="229">
        <v>0</v>
      </c>
      <c r="AV607" s="229">
        <v>0</v>
      </c>
      <c r="AW607" s="229">
        <v>0</v>
      </c>
      <c r="AX607" s="229">
        <v>0</v>
      </c>
      <c r="AY607" s="229">
        <v>0</v>
      </c>
      <c r="AZ607" s="229">
        <v>0</v>
      </c>
      <c r="BA607" s="229">
        <v>0</v>
      </c>
      <c r="BB607" s="236" t="s">
        <v>704</v>
      </c>
      <c r="BC607" s="236" t="s">
        <v>1310</v>
      </c>
      <c r="BD607" s="236" t="s">
        <v>794</v>
      </c>
    </row>
    <row r="608" spans="1:56" ht="18" customHeight="1" x14ac:dyDescent="0.15">
      <c r="A608" s="194" t="s">
        <v>1289</v>
      </c>
      <c r="B608" s="195">
        <v>2139217.6698913528</v>
      </c>
      <c r="C608" s="195">
        <v>2648323.9573597261</v>
      </c>
      <c r="D608" s="226">
        <v>2.3516806258099701</v>
      </c>
      <c r="E608" s="226">
        <v>2.2343173085255605</v>
      </c>
      <c r="F608" s="196">
        <v>0.4995743874509993</v>
      </c>
      <c r="G608" s="196">
        <v>0.49499589229729501</v>
      </c>
      <c r="H608" s="195">
        <v>2707666.8482661112</v>
      </c>
      <c r="I608" s="195">
        <v>2923062.9043012355</v>
      </c>
      <c r="J608" s="196">
        <v>4.1818189068654892</v>
      </c>
      <c r="K608" s="196">
        <v>3.8706005886486832</v>
      </c>
      <c r="L608" s="196">
        <v>0.73324023933525806</v>
      </c>
      <c r="M608" s="196">
        <v>0.7601407447285734</v>
      </c>
      <c r="N608" s="196">
        <v>0.25408405164320735</v>
      </c>
      <c r="O608" s="196">
        <v>0.21697145417130551</v>
      </c>
      <c r="P608" s="196">
        <v>0.91477981500106353</v>
      </c>
      <c r="Q608" s="196">
        <v>0.92888790707751134</v>
      </c>
      <c r="R608" s="196">
        <v>0.91429449483059444</v>
      </c>
      <c r="S608" s="196">
        <v>0.92849978935334088</v>
      </c>
      <c r="T608" s="197">
        <v>570657.19363000442</v>
      </c>
      <c r="U608" s="197">
        <v>635225.01212978119</v>
      </c>
      <c r="V608" s="197">
        <v>-1487816710</v>
      </c>
      <c r="W608" s="197">
        <v>-1408777649</v>
      </c>
      <c r="X608" s="197"/>
      <c r="Y608" s="197"/>
      <c r="Z608" s="198" t="s">
        <v>713</v>
      </c>
      <c r="AA608" s="198" t="s">
        <v>713</v>
      </c>
      <c r="AB608" s="197">
        <v>0</v>
      </c>
      <c r="AC608" s="197">
        <v>0</v>
      </c>
      <c r="AD608" s="197">
        <v>604331.39470159251</v>
      </c>
      <c r="AE608" s="197">
        <v>847839.5277571067</v>
      </c>
      <c r="AF608" s="197">
        <v>66304.405715136178</v>
      </c>
      <c r="AG608" s="197">
        <v>73583.792975145116</v>
      </c>
      <c r="AH608" s="197">
        <v>59603.428486381898</v>
      </c>
      <c r="AI608" s="197">
        <v>66190.458178300352</v>
      </c>
      <c r="AJ608" s="197">
        <v>92734.345512725122</v>
      </c>
      <c r="AK608" s="197">
        <v>368109.29357047181</v>
      </c>
      <c r="AL608" s="227">
        <v>2.8749201785686955E-2</v>
      </c>
      <c r="AM608" s="227">
        <v>4.3488585638491076E-2</v>
      </c>
      <c r="AN608" s="227">
        <v>0.4491396381744186</v>
      </c>
      <c r="AO608" s="227">
        <v>0.43902153079334943</v>
      </c>
      <c r="AP608" s="227">
        <v>0.49751310859613673</v>
      </c>
      <c r="AQ608" s="227">
        <v>0.47022294492618744</v>
      </c>
      <c r="AR608" s="227">
        <v>0</v>
      </c>
      <c r="AS608" s="227">
        <v>0</v>
      </c>
      <c r="AT608" s="227">
        <v>0</v>
      </c>
      <c r="AU608" s="227">
        <v>0</v>
      </c>
      <c r="AV608" s="227">
        <v>0</v>
      </c>
      <c r="AW608" s="227">
        <v>0</v>
      </c>
      <c r="AX608" s="227">
        <v>0</v>
      </c>
      <c r="AY608" s="227">
        <v>0</v>
      </c>
      <c r="AZ608" s="227">
        <v>0</v>
      </c>
      <c r="BA608" s="227">
        <v>0</v>
      </c>
      <c r="BB608" s="237" t="s">
        <v>705</v>
      </c>
      <c r="BC608" s="237" t="s">
        <v>1310</v>
      </c>
      <c r="BD608" s="237" t="s">
        <v>799</v>
      </c>
    </row>
    <row r="609" spans="1:56" ht="18" customHeight="1" x14ac:dyDescent="0.15">
      <c r="A609" s="199" t="s">
        <v>1290</v>
      </c>
      <c r="B609" s="200">
        <v>2297362.849097868</v>
      </c>
      <c r="C609" s="200">
        <v>2785785.9533442683</v>
      </c>
      <c r="D609" s="228">
        <v>4.3146192542761872</v>
      </c>
      <c r="E609" s="228">
        <v>3.5221458078325574</v>
      </c>
      <c r="F609" s="201">
        <v>0.61918981036395204</v>
      </c>
      <c r="G609" s="201">
        <v>0.61628336252144178</v>
      </c>
      <c r="H609" s="200">
        <v>3753473.5720794606</v>
      </c>
      <c r="I609" s="200">
        <v>3835354.3165664296</v>
      </c>
      <c r="J609" s="201">
        <v>0.67286997971940665</v>
      </c>
      <c r="K609" s="201">
        <v>0.66028239044795733</v>
      </c>
      <c r="L609" s="201">
        <v>0.77843549823265235</v>
      </c>
      <c r="M609" s="201">
        <v>0.71300522229567032</v>
      </c>
      <c r="N609" s="201">
        <v>0.23132655679965552</v>
      </c>
      <c r="O609" s="201">
        <v>0.30203008114568775</v>
      </c>
      <c r="P609" s="201">
        <v>0.99109476310012801</v>
      </c>
      <c r="Q609" s="201">
        <v>0.98279289477206588</v>
      </c>
      <c r="R609" s="201">
        <v>0.99085344373681095</v>
      </c>
      <c r="S609" s="201">
        <v>0.98263370746518763</v>
      </c>
      <c r="T609" s="202">
        <v>509014.05503918359</v>
      </c>
      <c r="U609" s="202">
        <v>799506.02041188267</v>
      </c>
      <c r="V609" s="202">
        <v>-23081784</v>
      </c>
      <c r="W609" s="202">
        <v>307135497</v>
      </c>
      <c r="X609" s="202"/>
      <c r="Y609" s="202"/>
      <c r="Z609" s="203">
        <v>9.2342221512917675</v>
      </c>
      <c r="AA609" s="203">
        <v>9.9870342697139005</v>
      </c>
      <c r="AB609" s="202">
        <v>0</v>
      </c>
      <c r="AC609" s="202">
        <v>0</v>
      </c>
      <c r="AD609" s="202">
        <v>452355.05850191368</v>
      </c>
      <c r="AE609" s="202">
        <v>680001.72325496643</v>
      </c>
      <c r="AF609" s="202">
        <v>44301.770639693823</v>
      </c>
      <c r="AG609" s="202">
        <v>73511.784490614184</v>
      </c>
      <c r="AH609" s="202">
        <v>79462.756606524519</v>
      </c>
      <c r="AI609" s="202">
        <v>81905.907690905791</v>
      </c>
      <c r="AJ609" s="202">
        <v>95147.90796427922</v>
      </c>
      <c r="AK609" s="202">
        <v>350993.98168398032</v>
      </c>
      <c r="AL609" s="229">
        <v>2.7276032182800197E-2</v>
      </c>
      <c r="AM609" s="229">
        <v>4.2065557018522229E-2</v>
      </c>
      <c r="AN609" s="229">
        <v>0.4585927308035499</v>
      </c>
      <c r="AO609" s="229">
        <v>0.45339528909269011</v>
      </c>
      <c r="AP609" s="229">
        <v>0.24864663458455011</v>
      </c>
      <c r="AQ609" s="229">
        <v>0.28912382060698377</v>
      </c>
      <c r="AR609" s="229">
        <v>0</v>
      </c>
      <c r="AS609" s="229">
        <v>0</v>
      </c>
      <c r="AT609" s="229">
        <v>0</v>
      </c>
      <c r="AU609" s="229">
        <v>0</v>
      </c>
      <c r="AV609" s="229">
        <v>0</v>
      </c>
      <c r="AW609" s="229">
        <v>0</v>
      </c>
      <c r="AX609" s="229">
        <v>0</v>
      </c>
      <c r="AY609" s="229">
        <v>0</v>
      </c>
      <c r="AZ609" s="229">
        <v>0</v>
      </c>
      <c r="BA609" s="229">
        <v>0</v>
      </c>
      <c r="BB609" s="236" t="s">
        <v>705</v>
      </c>
      <c r="BC609" s="236" t="s">
        <v>1310</v>
      </c>
      <c r="BD609" s="236" t="s">
        <v>798</v>
      </c>
    </row>
    <row r="610" spans="1:56" ht="18" customHeight="1" x14ac:dyDescent="0.15">
      <c r="A610" s="193" t="s">
        <v>1291</v>
      </c>
    </row>
  </sheetData>
  <mergeCells count="32">
    <mergeCell ref="AD3:AE3"/>
    <mergeCell ref="AF3:AG3"/>
    <mergeCell ref="AH3:AI3"/>
    <mergeCell ref="AX3:AY3"/>
    <mergeCell ref="AZ3:BA3"/>
    <mergeCell ref="AL3:AM3"/>
    <mergeCell ref="AN3:AO3"/>
    <mergeCell ref="AP3:AQ3"/>
    <mergeCell ref="AR3:AS3"/>
    <mergeCell ref="AT3:AU3"/>
    <mergeCell ref="AV3:AW3"/>
    <mergeCell ref="T3:U3"/>
    <mergeCell ref="V3:W3"/>
    <mergeCell ref="X3:Y3"/>
    <mergeCell ref="Z3:AA3"/>
    <mergeCell ref="AB3:AC3"/>
    <mergeCell ref="AD2:AK2"/>
    <mergeCell ref="AL2:BA2"/>
    <mergeCell ref="L3:M3"/>
    <mergeCell ref="B2:K2"/>
    <mergeCell ref="L2:S2"/>
    <mergeCell ref="T2:AA2"/>
    <mergeCell ref="AB2:AC2"/>
    <mergeCell ref="B3:C3"/>
    <mergeCell ref="D3:E3"/>
    <mergeCell ref="F3:G3"/>
    <mergeCell ref="H3:I3"/>
    <mergeCell ref="J3:K3"/>
    <mergeCell ref="AJ3:AK3"/>
    <mergeCell ref="N3:O3"/>
    <mergeCell ref="P3:Q3"/>
    <mergeCell ref="R3:S3"/>
  </mergeCells>
  <phoneticPr fontId="1"/>
  <pageMargins left="0.3888888888888889" right="0.3888888888888889" top="0.3888888888888889" bottom="0.3888888888888889" header="0.19444444444444445" footer="0.19444444444444445"/>
  <pageSetup paperSize="8" fitToHeight="0" orientation="landscape"/>
  <headerFooter>
    <oddHeader>&amp;R&amp;9&amp;D</oddHeader>
    <oddFooter>&amp;C&amp;9&amp;P/&amp;N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E2EFDA"/>
  </sheetPr>
  <dimension ref="A1:AQ99"/>
  <sheetViews>
    <sheetView zoomScaleNormal="100" workbookViewId="0">
      <pane xSplit="1" ySplit="3" topLeftCell="B4" activePane="bottomRight" state="frozen"/>
      <selection activeCell="A3" sqref="A3:A4"/>
      <selection pane="topRight" activeCell="A3" sqref="A3:A4"/>
      <selection pane="bottomLeft" activeCell="A3" sqref="A3:A4"/>
      <selection pane="bottomRight" activeCell="A3" sqref="A3:A4"/>
    </sheetView>
  </sheetViews>
  <sheetFormatPr defaultColWidth="8.875" defaultRowHeight="15.75" x14ac:dyDescent="0.35"/>
  <cols>
    <col min="1" max="1" width="35.875" style="214" customWidth="1"/>
    <col min="2" max="43" width="15.875" style="214" customWidth="1"/>
    <col min="44" max="16384" width="8.875" style="214"/>
  </cols>
  <sheetData>
    <row r="1" spans="1:43" ht="19.5" x14ac:dyDescent="0.4">
      <c r="A1" s="218" t="s">
        <v>1305</v>
      </c>
      <c r="B1" s="240" t="s">
        <v>1292</v>
      </c>
      <c r="C1" s="240" t="s">
        <v>1292</v>
      </c>
      <c r="D1" s="240" t="s">
        <v>1292</v>
      </c>
      <c r="E1" s="240" t="s">
        <v>1292</v>
      </c>
      <c r="F1" s="240" t="s">
        <v>1292</v>
      </c>
      <c r="G1" s="240" t="s">
        <v>1292</v>
      </c>
      <c r="H1" s="239" t="s">
        <v>1355</v>
      </c>
      <c r="I1" s="239" t="s">
        <v>1355</v>
      </c>
      <c r="J1" s="239" t="s">
        <v>1355</v>
      </c>
      <c r="K1" s="239" t="s">
        <v>1355</v>
      </c>
      <c r="L1" s="239" t="s">
        <v>1355</v>
      </c>
      <c r="M1" s="239" t="s">
        <v>1355</v>
      </c>
      <c r="N1" s="239" t="s">
        <v>1356</v>
      </c>
      <c r="O1" s="239" t="s">
        <v>1356</v>
      </c>
      <c r="P1" s="239" t="s">
        <v>1356</v>
      </c>
      <c r="Q1" s="239" t="s">
        <v>1356</v>
      </c>
      <c r="R1" s="239" t="s">
        <v>1356</v>
      </c>
      <c r="S1" s="239" t="s">
        <v>1356</v>
      </c>
      <c r="T1" s="239" t="s">
        <v>1357</v>
      </c>
      <c r="U1" s="239" t="s">
        <v>1357</v>
      </c>
      <c r="V1" s="239" t="s">
        <v>1357</v>
      </c>
      <c r="W1" s="239" t="s">
        <v>1357</v>
      </c>
      <c r="X1" s="239" t="s">
        <v>1357</v>
      </c>
      <c r="Y1" s="239" t="s">
        <v>1357</v>
      </c>
      <c r="Z1" s="239" t="s">
        <v>1358</v>
      </c>
      <c r="AA1" s="239" t="s">
        <v>1358</v>
      </c>
      <c r="AB1" s="239" t="s">
        <v>1358</v>
      </c>
      <c r="AC1" s="239" t="s">
        <v>1358</v>
      </c>
      <c r="AD1" s="239" t="s">
        <v>1358</v>
      </c>
      <c r="AE1" s="239" t="s">
        <v>1358</v>
      </c>
      <c r="AF1" s="239" t="s">
        <v>1359</v>
      </c>
      <c r="AG1" s="239" t="s">
        <v>1359</v>
      </c>
      <c r="AH1" s="239" t="s">
        <v>1359</v>
      </c>
      <c r="AI1" s="239" t="s">
        <v>1359</v>
      </c>
      <c r="AJ1" s="239" t="s">
        <v>1359</v>
      </c>
      <c r="AK1" s="239" t="s">
        <v>1359</v>
      </c>
      <c r="AL1" s="239" t="s">
        <v>1360</v>
      </c>
      <c r="AM1" s="239" t="s">
        <v>1360</v>
      </c>
      <c r="AN1" s="239" t="s">
        <v>1360</v>
      </c>
      <c r="AO1" s="239" t="s">
        <v>1360</v>
      </c>
      <c r="AP1" s="239" t="s">
        <v>1360</v>
      </c>
      <c r="AQ1" s="239" t="s">
        <v>1360</v>
      </c>
    </row>
    <row r="2" spans="1:43" x14ac:dyDescent="0.35">
      <c r="B2" s="239" t="s">
        <v>1299</v>
      </c>
      <c r="C2" s="239" t="s">
        <v>1351</v>
      </c>
      <c r="D2" s="241" t="s">
        <v>1352</v>
      </c>
      <c r="E2" s="239" t="s">
        <v>1353</v>
      </c>
      <c r="F2" s="239" t="s">
        <v>1354</v>
      </c>
      <c r="G2" s="239" t="s">
        <v>1361</v>
      </c>
      <c r="H2" s="239" t="s">
        <v>1299</v>
      </c>
      <c r="I2" s="239" t="s">
        <v>1351</v>
      </c>
      <c r="J2" s="241" t="s">
        <v>1352</v>
      </c>
      <c r="K2" s="239" t="s">
        <v>1353</v>
      </c>
      <c r="L2" s="239" t="s">
        <v>1354</v>
      </c>
      <c r="M2" s="239" t="s">
        <v>1361</v>
      </c>
      <c r="N2" s="239" t="s">
        <v>1299</v>
      </c>
      <c r="O2" s="239" t="s">
        <v>1351</v>
      </c>
      <c r="P2" s="241" t="s">
        <v>1352</v>
      </c>
      <c r="Q2" s="239" t="s">
        <v>1353</v>
      </c>
      <c r="R2" s="239" t="s">
        <v>1354</v>
      </c>
      <c r="S2" s="239" t="s">
        <v>1361</v>
      </c>
      <c r="T2" s="239" t="s">
        <v>1299</v>
      </c>
      <c r="U2" s="239" t="s">
        <v>1351</v>
      </c>
      <c r="V2" s="241" t="s">
        <v>1352</v>
      </c>
      <c r="W2" s="239" t="s">
        <v>1353</v>
      </c>
      <c r="X2" s="239" t="s">
        <v>1354</v>
      </c>
      <c r="Y2" s="239" t="s">
        <v>1361</v>
      </c>
      <c r="Z2" s="239" t="s">
        <v>1299</v>
      </c>
      <c r="AA2" s="239" t="s">
        <v>1351</v>
      </c>
      <c r="AB2" s="241" t="s">
        <v>1352</v>
      </c>
      <c r="AC2" s="239" t="s">
        <v>1353</v>
      </c>
      <c r="AD2" s="239" t="s">
        <v>1354</v>
      </c>
      <c r="AE2" s="239" t="s">
        <v>1361</v>
      </c>
      <c r="AF2" s="239" t="s">
        <v>1299</v>
      </c>
      <c r="AG2" s="239" t="s">
        <v>1351</v>
      </c>
      <c r="AH2" s="241" t="s">
        <v>1352</v>
      </c>
      <c r="AI2" s="239" t="s">
        <v>1353</v>
      </c>
      <c r="AJ2" s="239" t="s">
        <v>1354</v>
      </c>
      <c r="AK2" s="239" t="s">
        <v>1361</v>
      </c>
      <c r="AL2" s="239" t="s">
        <v>1299</v>
      </c>
      <c r="AM2" s="239" t="s">
        <v>1351</v>
      </c>
      <c r="AN2" s="241" t="s">
        <v>1352</v>
      </c>
      <c r="AO2" s="239" t="s">
        <v>1353</v>
      </c>
      <c r="AP2" s="239" t="s">
        <v>1354</v>
      </c>
      <c r="AQ2" s="239" t="s">
        <v>1361</v>
      </c>
    </row>
    <row r="3" spans="1:43" x14ac:dyDescent="0.35">
      <c r="B3" s="221">
        <v>137</v>
      </c>
      <c r="C3" s="221">
        <v>208</v>
      </c>
      <c r="D3" s="221">
        <v>78</v>
      </c>
      <c r="E3" s="221">
        <v>38</v>
      </c>
      <c r="F3" s="221">
        <v>15</v>
      </c>
      <c r="G3" s="221">
        <v>7</v>
      </c>
      <c r="H3" s="221">
        <v>41</v>
      </c>
      <c r="I3" s="221">
        <v>16</v>
      </c>
      <c r="J3" s="221">
        <v>0</v>
      </c>
      <c r="K3" s="221">
        <v>1</v>
      </c>
      <c r="L3" s="221">
        <v>1</v>
      </c>
      <c r="M3" s="221">
        <v>0</v>
      </c>
      <c r="N3" s="221">
        <v>19</v>
      </c>
      <c r="O3" s="221">
        <v>20</v>
      </c>
      <c r="P3" s="221">
        <v>2</v>
      </c>
      <c r="Q3" s="221">
        <v>1</v>
      </c>
      <c r="R3" s="221">
        <v>0</v>
      </c>
      <c r="S3" s="221">
        <v>0</v>
      </c>
      <c r="T3" s="221">
        <v>9</v>
      </c>
      <c r="U3" s="221">
        <v>46</v>
      </c>
      <c r="V3" s="221">
        <v>21</v>
      </c>
      <c r="W3" s="221">
        <v>16</v>
      </c>
      <c r="X3" s="221">
        <v>5</v>
      </c>
      <c r="Y3" s="221">
        <v>4</v>
      </c>
      <c r="Z3" s="221">
        <v>3</v>
      </c>
      <c r="AA3" s="221">
        <v>8</v>
      </c>
      <c r="AB3" s="221">
        <v>4</v>
      </c>
      <c r="AC3" s="221">
        <v>0</v>
      </c>
      <c r="AD3" s="221">
        <v>0</v>
      </c>
      <c r="AE3" s="221">
        <v>0</v>
      </c>
      <c r="AF3" s="221">
        <v>11</v>
      </c>
      <c r="AG3" s="221">
        <v>27</v>
      </c>
      <c r="AH3" s="221">
        <v>22</v>
      </c>
      <c r="AI3" s="221">
        <v>11</v>
      </c>
      <c r="AJ3" s="221">
        <v>3</v>
      </c>
      <c r="AK3" s="221">
        <v>0</v>
      </c>
      <c r="AL3" s="221">
        <v>15</v>
      </c>
      <c r="AM3" s="221">
        <v>25</v>
      </c>
      <c r="AN3" s="221">
        <v>15</v>
      </c>
      <c r="AO3" s="221">
        <v>4</v>
      </c>
      <c r="AP3" s="221">
        <v>3</v>
      </c>
      <c r="AQ3" s="221">
        <v>0</v>
      </c>
    </row>
    <row r="4" spans="1:43" x14ac:dyDescent="0.35">
      <c r="A4" s="217" t="s">
        <v>148</v>
      </c>
      <c r="B4" s="215">
        <v>0</v>
      </c>
      <c r="C4" s="215">
        <v>0</v>
      </c>
      <c r="D4" s="215">
        <v>0</v>
      </c>
      <c r="E4" s="215">
        <v>0</v>
      </c>
      <c r="F4" s="215">
        <v>0</v>
      </c>
      <c r="G4" s="215">
        <v>0</v>
      </c>
      <c r="H4" s="215">
        <v>0</v>
      </c>
      <c r="I4" s="215">
        <v>0</v>
      </c>
      <c r="J4" s="216"/>
      <c r="K4" s="215">
        <v>0</v>
      </c>
      <c r="L4" s="215">
        <v>0</v>
      </c>
      <c r="M4" s="216"/>
      <c r="N4" s="215">
        <v>0</v>
      </c>
      <c r="O4" s="215">
        <v>0</v>
      </c>
      <c r="P4" s="215">
        <v>0</v>
      </c>
      <c r="Q4" s="215">
        <v>0</v>
      </c>
      <c r="R4" s="216"/>
      <c r="S4" s="216"/>
      <c r="T4" s="215">
        <v>0</v>
      </c>
      <c r="U4" s="215">
        <v>0</v>
      </c>
      <c r="V4" s="215">
        <v>0</v>
      </c>
      <c r="W4" s="215">
        <v>0</v>
      </c>
      <c r="X4" s="215">
        <v>0</v>
      </c>
      <c r="Y4" s="215">
        <v>0</v>
      </c>
      <c r="Z4" s="215">
        <v>0</v>
      </c>
      <c r="AA4" s="215">
        <v>0</v>
      </c>
      <c r="AB4" s="215">
        <v>0</v>
      </c>
      <c r="AC4" s="216"/>
      <c r="AD4" s="216"/>
      <c r="AE4" s="216"/>
      <c r="AF4" s="215">
        <v>0</v>
      </c>
      <c r="AG4" s="215">
        <v>0</v>
      </c>
      <c r="AH4" s="215">
        <v>0</v>
      </c>
      <c r="AI4" s="215">
        <v>0</v>
      </c>
      <c r="AJ4" s="215">
        <v>0</v>
      </c>
      <c r="AK4" s="216"/>
      <c r="AL4" s="215">
        <v>0</v>
      </c>
      <c r="AM4" s="215">
        <v>0</v>
      </c>
      <c r="AN4" s="215">
        <v>0</v>
      </c>
      <c r="AO4" s="215">
        <v>0</v>
      </c>
      <c r="AP4" s="215">
        <v>0</v>
      </c>
      <c r="AQ4" s="216"/>
    </row>
    <row r="5" spans="1:43" x14ac:dyDescent="0.35">
      <c r="A5" s="217" t="s">
        <v>149</v>
      </c>
      <c r="B5" s="215">
        <v>23000786698</v>
      </c>
      <c r="C5" s="215">
        <v>52750881979</v>
      </c>
      <c r="D5" s="215">
        <v>109969079135</v>
      </c>
      <c r="E5" s="215">
        <v>198485223834</v>
      </c>
      <c r="F5" s="215">
        <v>415919553622</v>
      </c>
      <c r="G5" s="215">
        <v>1687226026068</v>
      </c>
      <c r="H5" s="215">
        <v>31219714722</v>
      </c>
      <c r="I5" s="215">
        <v>55839195851</v>
      </c>
      <c r="J5" s="216"/>
      <c r="K5" s="215">
        <v>243989170540</v>
      </c>
      <c r="L5" s="215">
        <v>214161923532</v>
      </c>
      <c r="M5" s="216"/>
      <c r="N5" s="215">
        <v>16516326726</v>
      </c>
      <c r="O5" s="215">
        <v>37937183586</v>
      </c>
      <c r="P5" s="215">
        <v>117334140399</v>
      </c>
      <c r="Q5" s="215">
        <v>246451347980</v>
      </c>
      <c r="R5" s="216"/>
      <c r="S5" s="216"/>
      <c r="T5" s="215">
        <v>17493293864</v>
      </c>
      <c r="U5" s="215">
        <v>44358026472</v>
      </c>
      <c r="V5" s="215">
        <v>97482106126</v>
      </c>
      <c r="W5" s="215">
        <v>190669374289</v>
      </c>
      <c r="X5" s="215">
        <v>439156794819</v>
      </c>
      <c r="Y5" s="215">
        <v>1754089897475</v>
      </c>
      <c r="Z5" s="215">
        <v>33031966922</v>
      </c>
      <c r="AA5" s="215">
        <v>66688450429</v>
      </c>
      <c r="AB5" s="215">
        <v>172690641904</v>
      </c>
      <c r="AC5" s="216"/>
      <c r="AD5" s="216"/>
      <c r="AE5" s="216"/>
      <c r="AF5" s="215">
        <v>21145317868</v>
      </c>
      <c r="AG5" s="215">
        <v>66012277900</v>
      </c>
      <c r="AH5" s="215">
        <v>128574977899</v>
      </c>
      <c r="AI5" s="215">
        <v>220687686840</v>
      </c>
      <c r="AJ5" s="215">
        <v>474967468169</v>
      </c>
      <c r="AK5" s="216"/>
      <c r="AL5" s="215">
        <v>14758403908</v>
      </c>
      <c r="AM5" s="215">
        <v>52307292737</v>
      </c>
      <c r="AN5" s="215">
        <v>79124568907</v>
      </c>
      <c r="AO5" s="215">
        <v>132924121141</v>
      </c>
      <c r="AP5" s="215">
        <v>392684219021</v>
      </c>
      <c r="AQ5" s="216"/>
    </row>
    <row r="6" spans="1:43" x14ac:dyDescent="0.35">
      <c r="A6" s="217" t="s">
        <v>150</v>
      </c>
      <c r="B6" s="215">
        <v>20857825752</v>
      </c>
      <c r="C6" s="215">
        <v>48371678006</v>
      </c>
      <c r="D6" s="215">
        <v>102178776668</v>
      </c>
      <c r="E6" s="215">
        <v>186112157548</v>
      </c>
      <c r="F6" s="215">
        <v>390734219835</v>
      </c>
      <c r="G6" s="215">
        <v>1511528563149</v>
      </c>
      <c r="H6" s="215">
        <v>28943626497</v>
      </c>
      <c r="I6" s="215">
        <v>52829768369</v>
      </c>
      <c r="J6" s="216"/>
      <c r="K6" s="215">
        <v>233146787933</v>
      </c>
      <c r="L6" s="215">
        <v>197543410366</v>
      </c>
      <c r="M6" s="216"/>
      <c r="N6" s="215">
        <v>14868381311</v>
      </c>
      <c r="O6" s="215">
        <v>34302129441</v>
      </c>
      <c r="P6" s="215">
        <v>111949420148</v>
      </c>
      <c r="Q6" s="215">
        <v>231652838550</v>
      </c>
      <c r="R6" s="216"/>
      <c r="S6" s="216"/>
      <c r="T6" s="215">
        <v>15086495177</v>
      </c>
      <c r="U6" s="215">
        <v>40857643612</v>
      </c>
      <c r="V6" s="215">
        <v>89623009978</v>
      </c>
      <c r="W6" s="215">
        <v>180131804144</v>
      </c>
      <c r="X6" s="215">
        <v>421344262769</v>
      </c>
      <c r="Y6" s="215">
        <v>1544138834779</v>
      </c>
      <c r="Z6" s="215">
        <v>28792477167</v>
      </c>
      <c r="AA6" s="215">
        <v>59980991747</v>
      </c>
      <c r="AB6" s="215">
        <v>162759706345</v>
      </c>
      <c r="AC6" s="216"/>
      <c r="AD6" s="216"/>
      <c r="AE6" s="216"/>
      <c r="AF6" s="215">
        <v>18925143987</v>
      </c>
      <c r="AG6" s="215">
        <v>61663422901</v>
      </c>
      <c r="AH6" s="215">
        <v>120550475595</v>
      </c>
      <c r="AI6" s="215">
        <v>206074329417</v>
      </c>
      <c r="AJ6" s="215">
        <v>439227433509</v>
      </c>
      <c r="AK6" s="216"/>
      <c r="AL6" s="215">
        <v>12947388413</v>
      </c>
      <c r="AM6" s="215">
        <v>47063906427</v>
      </c>
      <c r="AN6" s="215">
        <v>72445687066</v>
      </c>
      <c r="AO6" s="215">
        <v>123406712217</v>
      </c>
      <c r="AP6" s="215">
        <v>369533353403</v>
      </c>
      <c r="AQ6" s="216"/>
    </row>
    <row r="7" spans="1:43" x14ac:dyDescent="0.35">
      <c r="A7" s="217" t="s">
        <v>151</v>
      </c>
      <c r="B7" s="215">
        <v>8778102072</v>
      </c>
      <c r="C7" s="215">
        <v>22681942843</v>
      </c>
      <c r="D7" s="215">
        <v>48071551139</v>
      </c>
      <c r="E7" s="215">
        <v>87957849253</v>
      </c>
      <c r="F7" s="215">
        <v>185165215195</v>
      </c>
      <c r="G7" s="215">
        <v>620590010224</v>
      </c>
      <c r="H7" s="215">
        <v>10610997041</v>
      </c>
      <c r="I7" s="215">
        <v>22602899136</v>
      </c>
      <c r="J7" s="216"/>
      <c r="K7" s="215">
        <v>145098464858</v>
      </c>
      <c r="L7" s="215">
        <v>173162311165</v>
      </c>
      <c r="M7" s="216"/>
      <c r="N7" s="215">
        <v>7715580864</v>
      </c>
      <c r="O7" s="215">
        <v>16226908357</v>
      </c>
      <c r="P7" s="215">
        <v>50515544984</v>
      </c>
      <c r="Q7" s="215">
        <v>97638994358</v>
      </c>
      <c r="R7" s="216"/>
      <c r="S7" s="216"/>
      <c r="T7" s="215">
        <v>7234659303</v>
      </c>
      <c r="U7" s="215">
        <v>21930782488</v>
      </c>
      <c r="V7" s="215">
        <v>40238179223</v>
      </c>
      <c r="W7" s="215">
        <v>87714078160</v>
      </c>
      <c r="X7" s="215">
        <v>174123535110</v>
      </c>
      <c r="Y7" s="215">
        <v>753344735440</v>
      </c>
      <c r="Z7" s="215">
        <v>14370831009</v>
      </c>
      <c r="AA7" s="215">
        <v>26523405514</v>
      </c>
      <c r="AB7" s="215">
        <v>62782893080</v>
      </c>
      <c r="AC7" s="216"/>
      <c r="AD7" s="216"/>
      <c r="AE7" s="216"/>
      <c r="AF7" s="215">
        <v>8533098267</v>
      </c>
      <c r="AG7" s="215">
        <v>25052072565</v>
      </c>
      <c r="AH7" s="215">
        <v>56466839558</v>
      </c>
      <c r="AI7" s="215">
        <v>85176564422</v>
      </c>
      <c r="AJ7" s="215">
        <v>205623637114</v>
      </c>
      <c r="AK7" s="216"/>
      <c r="AL7" s="215">
        <v>7746742683</v>
      </c>
      <c r="AM7" s="215">
        <v>28280899074</v>
      </c>
      <c r="AN7" s="215">
        <v>43124563249</v>
      </c>
      <c r="AO7" s="215">
        <v>82036003344</v>
      </c>
      <c r="AP7" s="215">
        <v>173937218035</v>
      </c>
      <c r="AQ7" s="216"/>
    </row>
    <row r="8" spans="1:43" x14ac:dyDescent="0.35">
      <c r="A8" s="217" t="s">
        <v>152</v>
      </c>
      <c r="B8" s="215">
        <v>2126827757</v>
      </c>
      <c r="C8" s="215">
        <v>10439252329</v>
      </c>
      <c r="D8" s="215">
        <v>25337040787</v>
      </c>
      <c r="E8" s="215">
        <v>44816468619</v>
      </c>
      <c r="F8" s="215">
        <v>101256304611</v>
      </c>
      <c r="G8" s="215">
        <v>372129262277</v>
      </c>
      <c r="H8" s="215">
        <v>2131095238</v>
      </c>
      <c r="I8" s="215">
        <v>7177949429</v>
      </c>
      <c r="J8" s="216"/>
      <c r="K8" s="215">
        <v>54811238200</v>
      </c>
      <c r="L8" s="215">
        <v>116941609234</v>
      </c>
      <c r="M8" s="216"/>
      <c r="N8" s="215">
        <v>2262677545</v>
      </c>
      <c r="O8" s="215">
        <v>5468616061</v>
      </c>
      <c r="P8" s="215">
        <v>22498026767</v>
      </c>
      <c r="Q8" s="215">
        <v>24323151205</v>
      </c>
      <c r="R8" s="216"/>
      <c r="S8" s="216"/>
      <c r="T8" s="215">
        <v>2357810425</v>
      </c>
      <c r="U8" s="215">
        <v>11720539794</v>
      </c>
      <c r="V8" s="215">
        <v>21159065286</v>
      </c>
      <c r="W8" s="215">
        <v>51140278466</v>
      </c>
      <c r="X8" s="215">
        <v>105464760454</v>
      </c>
      <c r="Y8" s="215">
        <v>481642438490</v>
      </c>
      <c r="Z8" s="215">
        <v>7053346550</v>
      </c>
      <c r="AA8" s="215">
        <v>9913767336</v>
      </c>
      <c r="AB8" s="215">
        <v>28752278072</v>
      </c>
      <c r="AC8" s="216"/>
      <c r="AD8" s="216"/>
      <c r="AE8" s="216"/>
      <c r="AF8" s="215">
        <v>2283366036</v>
      </c>
      <c r="AG8" s="215">
        <v>12561999962</v>
      </c>
      <c r="AH8" s="215">
        <v>33566756972</v>
      </c>
      <c r="AI8" s="215">
        <v>44534134433</v>
      </c>
      <c r="AJ8" s="215">
        <v>93767766074</v>
      </c>
      <c r="AK8" s="216"/>
      <c r="AL8" s="215">
        <v>2126138671</v>
      </c>
      <c r="AM8" s="215">
        <v>16510153921</v>
      </c>
      <c r="AN8" s="215">
        <v>23798864874</v>
      </c>
      <c r="AO8" s="215">
        <v>50320493035</v>
      </c>
      <c r="AP8" s="215">
        <v>95772214471</v>
      </c>
      <c r="AQ8" s="216"/>
    </row>
    <row r="9" spans="1:43" x14ac:dyDescent="0.35">
      <c r="A9" s="217" t="s">
        <v>153</v>
      </c>
      <c r="B9" s="215">
        <v>990284219</v>
      </c>
      <c r="C9" s="215">
        <v>334622459</v>
      </c>
      <c r="D9" s="215">
        <v>154946270</v>
      </c>
      <c r="E9" s="215">
        <v>209630449</v>
      </c>
      <c r="F9" s="215">
        <v>1021134333</v>
      </c>
      <c r="G9" s="215">
        <v>4440451967</v>
      </c>
      <c r="H9" s="215">
        <v>1827581983</v>
      </c>
      <c r="I9" s="215">
        <v>2109127267</v>
      </c>
      <c r="J9" s="216"/>
      <c r="K9" s="215">
        <v>2187266600</v>
      </c>
      <c r="L9" s="215">
        <v>7664377266</v>
      </c>
      <c r="M9" s="216"/>
      <c r="N9" s="215">
        <v>319132401</v>
      </c>
      <c r="O9" s="215">
        <v>286457457</v>
      </c>
      <c r="P9" s="215">
        <v>332086419</v>
      </c>
      <c r="Q9" s="215">
        <v>192487640</v>
      </c>
      <c r="R9" s="216"/>
      <c r="S9" s="216"/>
      <c r="T9" s="215">
        <v>127854899</v>
      </c>
      <c r="U9" s="215">
        <v>37185275</v>
      </c>
      <c r="V9" s="215">
        <v>58889730</v>
      </c>
      <c r="W9" s="215">
        <v>30258143</v>
      </c>
      <c r="X9" s="215">
        <v>40779200</v>
      </c>
      <c r="Y9" s="215">
        <v>4174209</v>
      </c>
      <c r="Z9" s="215">
        <v>0</v>
      </c>
      <c r="AA9" s="215">
        <v>35609810</v>
      </c>
      <c r="AB9" s="215">
        <v>670774628</v>
      </c>
      <c r="AC9" s="216"/>
      <c r="AD9" s="216"/>
      <c r="AE9" s="216"/>
      <c r="AF9" s="215">
        <v>1031695427</v>
      </c>
      <c r="AG9" s="215">
        <v>98611005</v>
      </c>
      <c r="AH9" s="215">
        <v>11710901</v>
      </c>
      <c r="AI9" s="215">
        <v>32679800</v>
      </c>
      <c r="AJ9" s="215">
        <v>112241889</v>
      </c>
      <c r="AK9" s="216"/>
      <c r="AL9" s="215">
        <v>1739883483</v>
      </c>
      <c r="AM9" s="215">
        <v>93750288</v>
      </c>
      <c r="AN9" s="215">
        <v>0</v>
      </c>
      <c r="AO9" s="215">
        <v>0</v>
      </c>
      <c r="AP9" s="215">
        <v>927524451</v>
      </c>
      <c r="AQ9" s="216"/>
    </row>
    <row r="10" spans="1:43" x14ac:dyDescent="0.35">
      <c r="A10" s="217" t="s">
        <v>154</v>
      </c>
      <c r="B10" s="215">
        <v>13084226407</v>
      </c>
      <c r="C10" s="215">
        <v>26399812168</v>
      </c>
      <c r="D10" s="215">
        <v>49400616815</v>
      </c>
      <c r="E10" s="215">
        <v>92327190990</v>
      </c>
      <c r="F10" s="215">
        <v>194462720492</v>
      </c>
      <c r="G10" s="215">
        <v>425770539335</v>
      </c>
      <c r="H10" s="215">
        <v>17880732834</v>
      </c>
      <c r="I10" s="215">
        <v>36356849986</v>
      </c>
      <c r="J10" s="216"/>
      <c r="K10" s="215">
        <v>174427052557</v>
      </c>
      <c r="L10" s="215">
        <v>334804645535</v>
      </c>
      <c r="M10" s="216"/>
      <c r="N10" s="215">
        <v>11181565881</v>
      </c>
      <c r="O10" s="215">
        <v>22921294766</v>
      </c>
      <c r="P10" s="215">
        <v>55807658236</v>
      </c>
      <c r="Q10" s="215">
        <v>129851541921</v>
      </c>
      <c r="R10" s="216"/>
      <c r="S10" s="216"/>
      <c r="T10" s="215">
        <v>10052395071</v>
      </c>
      <c r="U10" s="215">
        <v>21102998914</v>
      </c>
      <c r="V10" s="215">
        <v>40592396847</v>
      </c>
      <c r="W10" s="215">
        <v>80818213125</v>
      </c>
      <c r="X10" s="215">
        <v>162026911973</v>
      </c>
      <c r="Y10" s="215">
        <v>462660719585</v>
      </c>
      <c r="Z10" s="215">
        <v>14660126239</v>
      </c>
      <c r="AA10" s="215">
        <v>30364681544</v>
      </c>
      <c r="AB10" s="215">
        <v>70311172675</v>
      </c>
      <c r="AC10" s="216"/>
      <c r="AD10" s="216"/>
      <c r="AE10" s="216"/>
      <c r="AF10" s="215">
        <v>11037461400</v>
      </c>
      <c r="AG10" s="215">
        <v>28094814146</v>
      </c>
      <c r="AH10" s="215">
        <v>51682070115</v>
      </c>
      <c r="AI10" s="215">
        <v>85089643463</v>
      </c>
      <c r="AJ10" s="215">
        <v>222766481759</v>
      </c>
      <c r="AK10" s="216"/>
      <c r="AL10" s="215">
        <v>9389203766</v>
      </c>
      <c r="AM10" s="215">
        <v>27950446372</v>
      </c>
      <c r="AN10" s="215">
        <v>44807538597</v>
      </c>
      <c r="AO10" s="215">
        <v>77712348076</v>
      </c>
      <c r="AP10" s="215">
        <v>161243928779</v>
      </c>
      <c r="AQ10" s="216"/>
    </row>
    <row r="11" spans="1:43" x14ac:dyDescent="0.35">
      <c r="A11" s="217" t="s">
        <v>155</v>
      </c>
      <c r="B11" s="215">
        <v>-7843020496</v>
      </c>
      <c r="C11" s="215">
        <v>-15458144233</v>
      </c>
      <c r="D11" s="215">
        <v>-28640239437</v>
      </c>
      <c r="E11" s="215">
        <v>-52725512787</v>
      </c>
      <c r="F11" s="215">
        <v>-119731856459</v>
      </c>
      <c r="G11" s="215">
        <v>-213874072859</v>
      </c>
      <c r="H11" s="215">
        <v>-11370494191</v>
      </c>
      <c r="I11" s="215">
        <v>-23316708180</v>
      </c>
      <c r="J11" s="216"/>
      <c r="K11" s="215">
        <v>-87215987280</v>
      </c>
      <c r="L11" s="215">
        <v>-286920073790</v>
      </c>
      <c r="M11" s="216"/>
      <c r="N11" s="215">
        <v>-6715619120</v>
      </c>
      <c r="O11" s="215">
        <v>-13385376391</v>
      </c>
      <c r="P11" s="215">
        <v>-30611654380</v>
      </c>
      <c r="Q11" s="215">
        <v>-67627570532</v>
      </c>
      <c r="R11" s="216"/>
      <c r="S11" s="216"/>
      <c r="T11" s="215">
        <v>-5776570926</v>
      </c>
      <c r="U11" s="215">
        <v>-12058550349</v>
      </c>
      <c r="V11" s="215">
        <v>-23310815899</v>
      </c>
      <c r="W11" s="215">
        <v>-47188980043</v>
      </c>
      <c r="X11" s="215">
        <v>-99266450046</v>
      </c>
      <c r="Y11" s="215">
        <v>-222569819833</v>
      </c>
      <c r="Z11" s="215">
        <v>-7966459811</v>
      </c>
      <c r="AA11" s="215">
        <v>-15276103956</v>
      </c>
      <c r="AB11" s="215">
        <v>-39799889306</v>
      </c>
      <c r="AC11" s="216"/>
      <c r="AD11" s="216"/>
      <c r="AE11" s="216"/>
      <c r="AF11" s="215">
        <v>-6528315426</v>
      </c>
      <c r="AG11" s="215">
        <v>-16472803198</v>
      </c>
      <c r="AH11" s="215">
        <v>-30179901487</v>
      </c>
      <c r="AI11" s="215">
        <v>-48932478150</v>
      </c>
      <c r="AJ11" s="215">
        <v>-126380554056</v>
      </c>
      <c r="AK11" s="216"/>
      <c r="AL11" s="215">
        <v>-5754452540</v>
      </c>
      <c r="AM11" s="215">
        <v>-16998865166</v>
      </c>
      <c r="AN11" s="215">
        <v>-26418536159</v>
      </c>
      <c r="AO11" s="215">
        <v>-48155080575</v>
      </c>
      <c r="AP11" s="215">
        <v>-92429410685</v>
      </c>
      <c r="AQ11" s="216"/>
    </row>
    <row r="12" spans="1:43" x14ac:dyDescent="0.35">
      <c r="A12" s="217" t="s">
        <v>156</v>
      </c>
      <c r="B12" s="215">
        <v>890066098</v>
      </c>
      <c r="C12" s="215">
        <v>2105419047</v>
      </c>
      <c r="D12" s="215">
        <v>3822986766</v>
      </c>
      <c r="E12" s="215">
        <v>5835265974</v>
      </c>
      <c r="F12" s="215">
        <v>12090412699</v>
      </c>
      <c r="G12" s="215">
        <v>69183802496</v>
      </c>
      <c r="H12" s="215">
        <v>325175182</v>
      </c>
      <c r="I12" s="215">
        <v>247294736</v>
      </c>
      <c r="J12" s="216"/>
      <c r="K12" s="215">
        <v>2645125532</v>
      </c>
      <c r="L12" s="215">
        <v>0</v>
      </c>
      <c r="M12" s="216"/>
      <c r="N12" s="215">
        <v>1389271379</v>
      </c>
      <c r="O12" s="215">
        <v>1754654282</v>
      </c>
      <c r="P12" s="215">
        <v>8664815769</v>
      </c>
      <c r="Q12" s="215">
        <v>19784807137</v>
      </c>
      <c r="R12" s="216"/>
      <c r="S12" s="216"/>
      <c r="T12" s="215">
        <v>1303855404</v>
      </c>
      <c r="U12" s="215">
        <v>2197261428</v>
      </c>
      <c r="V12" s="215">
        <v>2574707430</v>
      </c>
      <c r="W12" s="215">
        <v>3860039396</v>
      </c>
      <c r="X12" s="215">
        <v>9018720795</v>
      </c>
      <c r="Y12" s="215">
        <v>89880872784</v>
      </c>
      <c r="Z12" s="215">
        <v>1009941104</v>
      </c>
      <c r="AA12" s="215">
        <v>4432320524</v>
      </c>
      <c r="AB12" s="215">
        <v>7310737451</v>
      </c>
      <c r="AC12" s="216"/>
      <c r="AD12" s="216"/>
      <c r="AE12" s="216"/>
      <c r="AF12" s="215">
        <v>1630668879</v>
      </c>
      <c r="AG12" s="215">
        <v>2077152157</v>
      </c>
      <c r="AH12" s="215">
        <v>3540793473</v>
      </c>
      <c r="AI12" s="215">
        <v>7900279046</v>
      </c>
      <c r="AJ12" s="215">
        <v>22259313852</v>
      </c>
      <c r="AK12" s="216"/>
      <c r="AL12" s="215">
        <v>538988280</v>
      </c>
      <c r="AM12" s="215">
        <v>2108204569</v>
      </c>
      <c r="AN12" s="215">
        <v>2277011631</v>
      </c>
      <c r="AO12" s="215">
        <v>6537424109</v>
      </c>
      <c r="AP12" s="215">
        <v>14800776501</v>
      </c>
      <c r="AQ12" s="216"/>
    </row>
    <row r="13" spans="1:43" x14ac:dyDescent="0.35">
      <c r="A13" s="217" t="s">
        <v>157</v>
      </c>
      <c r="B13" s="215">
        <v>-532040045</v>
      </c>
      <c r="C13" s="215">
        <v>-1348111726</v>
      </c>
      <c r="D13" s="215">
        <v>-2535565522</v>
      </c>
      <c r="E13" s="215">
        <v>-3530872699</v>
      </c>
      <c r="F13" s="215">
        <v>-7482619055</v>
      </c>
      <c r="G13" s="215">
        <v>-47506780920</v>
      </c>
      <c r="H13" s="215">
        <v>-200440895</v>
      </c>
      <c r="I13" s="215">
        <v>-69608883</v>
      </c>
      <c r="J13" s="216"/>
      <c r="K13" s="215">
        <v>-1786807251</v>
      </c>
      <c r="L13" s="215">
        <v>0</v>
      </c>
      <c r="M13" s="216"/>
      <c r="N13" s="215">
        <v>-783564144</v>
      </c>
      <c r="O13" s="215">
        <v>-933658008</v>
      </c>
      <c r="P13" s="215">
        <v>-6202590467</v>
      </c>
      <c r="Q13" s="215">
        <v>-14709420591</v>
      </c>
      <c r="R13" s="216"/>
      <c r="S13" s="216"/>
      <c r="T13" s="215">
        <v>-922496593</v>
      </c>
      <c r="U13" s="215">
        <v>-1362290979</v>
      </c>
      <c r="V13" s="215">
        <v>-1454511836</v>
      </c>
      <c r="W13" s="215">
        <v>-2386600116</v>
      </c>
      <c r="X13" s="215">
        <v>-5831952750</v>
      </c>
      <c r="Y13" s="215">
        <v>-65749405145</v>
      </c>
      <c r="Z13" s="215">
        <v>-420657805</v>
      </c>
      <c r="AA13" s="215">
        <v>-3067863321</v>
      </c>
      <c r="AB13" s="215">
        <v>-5088079903</v>
      </c>
      <c r="AC13" s="216"/>
      <c r="AD13" s="216"/>
      <c r="AE13" s="216"/>
      <c r="AF13" s="215">
        <v>-938435070</v>
      </c>
      <c r="AG13" s="215">
        <v>-1457969374</v>
      </c>
      <c r="AH13" s="215">
        <v>-2476209570</v>
      </c>
      <c r="AI13" s="215">
        <v>-4027352554</v>
      </c>
      <c r="AJ13" s="215">
        <v>-10510722297</v>
      </c>
      <c r="AK13" s="216"/>
      <c r="AL13" s="215">
        <v>-324334453</v>
      </c>
      <c r="AM13" s="215">
        <v>-1509514773</v>
      </c>
      <c r="AN13" s="215">
        <v>-1628352879</v>
      </c>
      <c r="AO13" s="215">
        <v>-4755958954</v>
      </c>
      <c r="AP13" s="215">
        <v>-11399930385</v>
      </c>
      <c r="AQ13" s="216"/>
    </row>
    <row r="14" spans="1:43" x14ac:dyDescent="0.35">
      <c r="A14" s="217" t="s">
        <v>158</v>
      </c>
      <c r="B14" s="215">
        <v>1133993</v>
      </c>
      <c r="C14" s="215">
        <v>2060521</v>
      </c>
      <c r="D14" s="215">
        <v>1045833</v>
      </c>
      <c r="E14" s="215">
        <v>2929531</v>
      </c>
      <c r="F14" s="215">
        <v>73029589</v>
      </c>
      <c r="G14" s="215">
        <v>1062114728</v>
      </c>
      <c r="H14" s="215">
        <v>151727</v>
      </c>
      <c r="I14" s="215">
        <v>0</v>
      </c>
      <c r="J14" s="216"/>
      <c r="K14" s="215">
        <v>0</v>
      </c>
      <c r="L14" s="215">
        <v>0</v>
      </c>
      <c r="M14" s="216"/>
      <c r="N14" s="215">
        <v>594000</v>
      </c>
      <c r="O14" s="215">
        <v>0</v>
      </c>
      <c r="P14" s="215">
        <v>0</v>
      </c>
      <c r="Q14" s="215">
        <v>0</v>
      </c>
      <c r="R14" s="216"/>
      <c r="S14" s="216"/>
      <c r="T14" s="215">
        <v>0</v>
      </c>
      <c r="U14" s="215">
        <v>3032160</v>
      </c>
      <c r="V14" s="215">
        <v>303358</v>
      </c>
      <c r="W14" s="215">
        <v>2326700</v>
      </c>
      <c r="X14" s="215">
        <v>33426715</v>
      </c>
      <c r="Y14" s="215">
        <v>714876250</v>
      </c>
      <c r="Z14" s="215">
        <v>0</v>
      </c>
      <c r="AA14" s="215">
        <v>20432079</v>
      </c>
      <c r="AB14" s="215">
        <v>1681296</v>
      </c>
      <c r="AC14" s="216"/>
      <c r="AD14" s="216"/>
      <c r="AE14" s="216"/>
      <c r="AF14" s="215">
        <v>0</v>
      </c>
      <c r="AG14" s="215">
        <v>98518</v>
      </c>
      <c r="AH14" s="215">
        <v>0</v>
      </c>
      <c r="AI14" s="215">
        <v>6363636</v>
      </c>
      <c r="AJ14" s="215">
        <v>0</v>
      </c>
      <c r="AK14" s="216"/>
      <c r="AL14" s="215">
        <v>0</v>
      </c>
      <c r="AM14" s="215">
        <v>4462354</v>
      </c>
      <c r="AN14" s="215">
        <v>941883</v>
      </c>
      <c r="AO14" s="215">
        <v>0</v>
      </c>
      <c r="AP14" s="215">
        <v>303906756</v>
      </c>
      <c r="AQ14" s="216"/>
    </row>
    <row r="15" spans="1:43" x14ac:dyDescent="0.35">
      <c r="A15" s="217" t="s">
        <v>159</v>
      </c>
      <c r="B15" s="215">
        <v>-1009864</v>
      </c>
      <c r="C15" s="215">
        <v>-1591325</v>
      </c>
      <c r="D15" s="215">
        <v>-1013316</v>
      </c>
      <c r="E15" s="215">
        <v>-2372723</v>
      </c>
      <c r="F15" s="215">
        <v>-64139300</v>
      </c>
      <c r="G15" s="215">
        <v>-1023569843</v>
      </c>
      <c r="H15" s="215">
        <v>-91491</v>
      </c>
      <c r="I15" s="215">
        <v>0</v>
      </c>
      <c r="J15" s="216"/>
      <c r="K15" s="215">
        <v>0</v>
      </c>
      <c r="L15" s="215">
        <v>0</v>
      </c>
      <c r="M15" s="216"/>
      <c r="N15" s="215">
        <v>-237600</v>
      </c>
      <c r="O15" s="215">
        <v>0</v>
      </c>
      <c r="P15" s="215">
        <v>0</v>
      </c>
      <c r="Q15" s="215">
        <v>0</v>
      </c>
      <c r="R15" s="216"/>
      <c r="S15" s="216"/>
      <c r="T15" s="215">
        <v>0</v>
      </c>
      <c r="U15" s="215">
        <v>-2578476</v>
      </c>
      <c r="V15" s="215">
        <v>-303358</v>
      </c>
      <c r="W15" s="215">
        <v>-1004280</v>
      </c>
      <c r="X15" s="215">
        <v>-6755848</v>
      </c>
      <c r="Y15" s="215">
        <v>-714876247</v>
      </c>
      <c r="Z15" s="215">
        <v>0</v>
      </c>
      <c r="AA15" s="215">
        <v>-11146049</v>
      </c>
      <c r="AB15" s="215">
        <v>-1157892</v>
      </c>
      <c r="AC15" s="216"/>
      <c r="AD15" s="216"/>
      <c r="AE15" s="216"/>
      <c r="AF15" s="215">
        <v>0</v>
      </c>
      <c r="AG15" s="215">
        <v>-98518</v>
      </c>
      <c r="AH15" s="215">
        <v>0</v>
      </c>
      <c r="AI15" s="215">
        <v>-6363636</v>
      </c>
      <c r="AJ15" s="215">
        <v>0</v>
      </c>
      <c r="AK15" s="216"/>
      <c r="AL15" s="215">
        <v>0</v>
      </c>
      <c r="AM15" s="215">
        <v>-4447519</v>
      </c>
      <c r="AN15" s="215">
        <v>-941883</v>
      </c>
      <c r="AO15" s="215">
        <v>0</v>
      </c>
      <c r="AP15" s="215">
        <v>-303906755</v>
      </c>
      <c r="AQ15" s="216"/>
    </row>
    <row r="16" spans="1:43" x14ac:dyDescent="0.35">
      <c r="A16" s="217" t="s">
        <v>160</v>
      </c>
      <c r="B16" s="215">
        <v>15135</v>
      </c>
      <c r="C16" s="215">
        <v>527120</v>
      </c>
      <c r="D16" s="215">
        <v>431867</v>
      </c>
      <c r="E16" s="215">
        <v>0</v>
      </c>
      <c r="F16" s="215">
        <v>225000</v>
      </c>
      <c r="G16" s="215">
        <v>314746111</v>
      </c>
      <c r="H16" s="215">
        <v>0</v>
      </c>
      <c r="I16" s="215">
        <v>0</v>
      </c>
      <c r="J16" s="216"/>
      <c r="K16" s="215">
        <v>0</v>
      </c>
      <c r="L16" s="215">
        <v>0</v>
      </c>
      <c r="M16" s="216"/>
      <c r="N16" s="215">
        <v>0</v>
      </c>
      <c r="O16" s="215">
        <v>0</v>
      </c>
      <c r="P16" s="215">
        <v>0</v>
      </c>
      <c r="Q16" s="215">
        <v>0</v>
      </c>
      <c r="R16" s="216"/>
      <c r="S16" s="216"/>
      <c r="T16" s="215">
        <v>0</v>
      </c>
      <c r="U16" s="215">
        <v>0</v>
      </c>
      <c r="V16" s="215">
        <v>0</v>
      </c>
      <c r="W16" s="215">
        <v>0</v>
      </c>
      <c r="X16" s="215">
        <v>0</v>
      </c>
      <c r="Y16" s="215">
        <v>0</v>
      </c>
      <c r="Z16" s="215">
        <v>0</v>
      </c>
      <c r="AA16" s="215">
        <v>0</v>
      </c>
      <c r="AB16" s="215">
        <v>0</v>
      </c>
      <c r="AC16" s="216"/>
      <c r="AD16" s="216"/>
      <c r="AE16" s="216"/>
      <c r="AF16" s="215">
        <v>0</v>
      </c>
      <c r="AG16" s="215">
        <v>0</v>
      </c>
      <c r="AH16" s="215">
        <v>0</v>
      </c>
      <c r="AI16" s="215">
        <v>0</v>
      </c>
      <c r="AJ16" s="215">
        <v>0</v>
      </c>
      <c r="AK16" s="216"/>
      <c r="AL16" s="215">
        <v>0</v>
      </c>
      <c r="AM16" s="215">
        <v>3105556</v>
      </c>
      <c r="AN16" s="215">
        <v>0</v>
      </c>
      <c r="AO16" s="215">
        <v>0</v>
      </c>
      <c r="AP16" s="215">
        <v>0</v>
      </c>
      <c r="AQ16" s="216"/>
    </row>
    <row r="17" spans="1:43" x14ac:dyDescent="0.35">
      <c r="A17" s="217" t="s">
        <v>161</v>
      </c>
      <c r="B17" s="215">
        <v>-1513</v>
      </c>
      <c r="C17" s="215">
        <v>-437287</v>
      </c>
      <c r="D17" s="215">
        <v>-99637</v>
      </c>
      <c r="E17" s="215">
        <v>0</v>
      </c>
      <c r="F17" s="215">
        <v>-101250</v>
      </c>
      <c r="G17" s="215">
        <v>-117178093</v>
      </c>
      <c r="H17" s="215">
        <v>0</v>
      </c>
      <c r="I17" s="215">
        <v>0</v>
      </c>
      <c r="J17" s="216"/>
      <c r="K17" s="215">
        <v>0</v>
      </c>
      <c r="L17" s="215">
        <v>0</v>
      </c>
      <c r="M17" s="216"/>
      <c r="N17" s="215">
        <v>0</v>
      </c>
      <c r="O17" s="215">
        <v>0</v>
      </c>
      <c r="P17" s="215">
        <v>0</v>
      </c>
      <c r="Q17" s="215">
        <v>0</v>
      </c>
      <c r="R17" s="216"/>
      <c r="S17" s="216"/>
      <c r="T17" s="215">
        <v>0</v>
      </c>
      <c r="U17" s="215">
        <v>0</v>
      </c>
      <c r="V17" s="215">
        <v>0</v>
      </c>
      <c r="W17" s="215">
        <v>0</v>
      </c>
      <c r="X17" s="215">
        <v>0</v>
      </c>
      <c r="Y17" s="215">
        <v>0</v>
      </c>
      <c r="Z17" s="215">
        <v>0</v>
      </c>
      <c r="AA17" s="215">
        <v>0</v>
      </c>
      <c r="AB17" s="215">
        <v>0</v>
      </c>
      <c r="AC17" s="216"/>
      <c r="AD17" s="216"/>
      <c r="AE17" s="216"/>
      <c r="AF17" s="215">
        <v>0</v>
      </c>
      <c r="AG17" s="215">
        <v>0</v>
      </c>
      <c r="AH17" s="215">
        <v>0</v>
      </c>
      <c r="AI17" s="215">
        <v>0</v>
      </c>
      <c r="AJ17" s="215">
        <v>0</v>
      </c>
      <c r="AK17" s="216"/>
      <c r="AL17" s="215">
        <v>0</v>
      </c>
      <c r="AM17" s="215">
        <v>-2964009</v>
      </c>
      <c r="AN17" s="215">
        <v>0</v>
      </c>
      <c r="AO17" s="215">
        <v>0</v>
      </c>
      <c r="AP17" s="215">
        <v>0</v>
      </c>
      <c r="AQ17" s="216"/>
    </row>
    <row r="18" spans="1:43" x14ac:dyDescent="0.35">
      <c r="A18" s="217" t="s">
        <v>162</v>
      </c>
      <c r="B18" s="215">
        <v>0</v>
      </c>
      <c r="C18" s="215">
        <v>0</v>
      </c>
      <c r="D18" s="215">
        <v>0</v>
      </c>
      <c r="E18" s="215">
        <v>0</v>
      </c>
      <c r="F18" s="215">
        <v>0</v>
      </c>
      <c r="G18" s="215">
        <v>726479132</v>
      </c>
      <c r="H18" s="215">
        <v>0</v>
      </c>
      <c r="I18" s="215">
        <v>0</v>
      </c>
      <c r="J18" s="216"/>
      <c r="K18" s="215">
        <v>0</v>
      </c>
      <c r="L18" s="215">
        <v>0</v>
      </c>
      <c r="M18" s="216"/>
      <c r="N18" s="215">
        <v>0</v>
      </c>
      <c r="O18" s="215">
        <v>0</v>
      </c>
      <c r="P18" s="215">
        <v>0</v>
      </c>
      <c r="Q18" s="215">
        <v>0</v>
      </c>
      <c r="R18" s="216"/>
      <c r="S18" s="216"/>
      <c r="T18" s="215">
        <v>0</v>
      </c>
      <c r="U18" s="215">
        <v>0</v>
      </c>
      <c r="V18" s="215">
        <v>0</v>
      </c>
      <c r="W18" s="215">
        <v>0</v>
      </c>
      <c r="X18" s="215">
        <v>0</v>
      </c>
      <c r="Y18" s="215">
        <v>782878481</v>
      </c>
      <c r="Z18" s="215">
        <v>0</v>
      </c>
      <c r="AA18" s="215">
        <v>0</v>
      </c>
      <c r="AB18" s="215">
        <v>0</v>
      </c>
      <c r="AC18" s="216"/>
      <c r="AD18" s="216"/>
      <c r="AE18" s="216"/>
      <c r="AF18" s="215">
        <v>0</v>
      </c>
      <c r="AG18" s="215">
        <v>0</v>
      </c>
      <c r="AH18" s="215">
        <v>0</v>
      </c>
      <c r="AI18" s="215">
        <v>0</v>
      </c>
      <c r="AJ18" s="215">
        <v>0</v>
      </c>
      <c r="AK18" s="216"/>
      <c r="AL18" s="215">
        <v>0</v>
      </c>
      <c r="AM18" s="215">
        <v>0</v>
      </c>
      <c r="AN18" s="215">
        <v>0</v>
      </c>
      <c r="AO18" s="215">
        <v>0</v>
      </c>
      <c r="AP18" s="215">
        <v>0</v>
      </c>
      <c r="AQ18" s="216"/>
    </row>
    <row r="19" spans="1:43" x14ac:dyDescent="0.35">
      <c r="A19" s="217" t="s">
        <v>163</v>
      </c>
      <c r="B19" s="215">
        <v>0</v>
      </c>
      <c r="C19" s="215">
        <v>0</v>
      </c>
      <c r="D19" s="215">
        <v>0</v>
      </c>
      <c r="E19" s="215">
        <v>0</v>
      </c>
      <c r="F19" s="215">
        <v>0</v>
      </c>
      <c r="G19" s="215">
        <v>-462431825</v>
      </c>
      <c r="H19" s="215">
        <v>0</v>
      </c>
      <c r="I19" s="215">
        <v>0</v>
      </c>
      <c r="J19" s="216"/>
      <c r="K19" s="215">
        <v>0</v>
      </c>
      <c r="L19" s="215">
        <v>0</v>
      </c>
      <c r="M19" s="216"/>
      <c r="N19" s="215">
        <v>0</v>
      </c>
      <c r="O19" s="215">
        <v>0</v>
      </c>
      <c r="P19" s="215">
        <v>0</v>
      </c>
      <c r="Q19" s="215">
        <v>0</v>
      </c>
      <c r="R19" s="216"/>
      <c r="S19" s="216"/>
      <c r="T19" s="215">
        <v>0</v>
      </c>
      <c r="U19" s="215">
        <v>0</v>
      </c>
      <c r="V19" s="215">
        <v>0</v>
      </c>
      <c r="W19" s="215">
        <v>0</v>
      </c>
      <c r="X19" s="215">
        <v>0</v>
      </c>
      <c r="Y19" s="215">
        <v>-476153695</v>
      </c>
      <c r="Z19" s="215">
        <v>0</v>
      </c>
      <c r="AA19" s="215">
        <v>0</v>
      </c>
      <c r="AB19" s="215">
        <v>0</v>
      </c>
      <c r="AC19" s="216"/>
      <c r="AD19" s="216"/>
      <c r="AE19" s="216"/>
      <c r="AF19" s="215">
        <v>0</v>
      </c>
      <c r="AG19" s="215">
        <v>0</v>
      </c>
      <c r="AH19" s="215">
        <v>0</v>
      </c>
      <c r="AI19" s="215">
        <v>0</v>
      </c>
      <c r="AJ19" s="215">
        <v>0</v>
      </c>
      <c r="AK19" s="216"/>
      <c r="AL19" s="215">
        <v>0</v>
      </c>
      <c r="AM19" s="215">
        <v>0</v>
      </c>
      <c r="AN19" s="215">
        <v>0</v>
      </c>
      <c r="AO19" s="215">
        <v>0</v>
      </c>
      <c r="AP19" s="215">
        <v>0</v>
      </c>
      <c r="AQ19" s="216"/>
    </row>
    <row r="20" spans="1:43" x14ac:dyDescent="0.35">
      <c r="A20" s="217" t="s">
        <v>164</v>
      </c>
      <c r="B20" s="215">
        <v>5009071</v>
      </c>
      <c r="C20" s="215">
        <v>19864611</v>
      </c>
      <c r="D20" s="215">
        <v>222635290</v>
      </c>
      <c r="E20" s="215">
        <v>87113074</v>
      </c>
      <c r="F20" s="215">
        <v>291449462</v>
      </c>
      <c r="G20" s="215">
        <v>4666150507</v>
      </c>
      <c r="H20" s="215">
        <v>0</v>
      </c>
      <c r="I20" s="215">
        <v>0</v>
      </c>
      <c r="J20" s="216"/>
      <c r="K20" s="215">
        <v>0</v>
      </c>
      <c r="L20" s="215">
        <v>0</v>
      </c>
      <c r="M20" s="216"/>
      <c r="N20" s="215">
        <v>18839678</v>
      </c>
      <c r="O20" s="215">
        <v>66400636</v>
      </c>
      <c r="P20" s="215">
        <v>0</v>
      </c>
      <c r="Q20" s="215">
        <v>0</v>
      </c>
      <c r="R20" s="216"/>
      <c r="S20" s="216"/>
      <c r="T20" s="215">
        <v>0</v>
      </c>
      <c r="U20" s="215">
        <v>23142161</v>
      </c>
      <c r="V20" s="215">
        <v>633465208</v>
      </c>
      <c r="W20" s="215">
        <v>7674218</v>
      </c>
      <c r="X20" s="215">
        <v>197600</v>
      </c>
      <c r="Y20" s="215">
        <v>7419458491</v>
      </c>
      <c r="Z20" s="215">
        <v>0</v>
      </c>
      <c r="AA20" s="215">
        <v>36631593</v>
      </c>
      <c r="AB20" s="215">
        <v>0</v>
      </c>
      <c r="AC20" s="216"/>
      <c r="AD20" s="216"/>
      <c r="AE20" s="216"/>
      <c r="AF20" s="215">
        <v>342772</v>
      </c>
      <c r="AG20" s="215">
        <v>39475983</v>
      </c>
      <c r="AH20" s="215">
        <v>153308746</v>
      </c>
      <c r="AI20" s="215">
        <v>289773568</v>
      </c>
      <c r="AJ20" s="215">
        <v>299329573</v>
      </c>
      <c r="AK20" s="216"/>
      <c r="AL20" s="215">
        <v>20100321</v>
      </c>
      <c r="AM20" s="215">
        <v>14765474</v>
      </c>
      <c r="AN20" s="215">
        <v>45999389</v>
      </c>
      <c r="AO20" s="215">
        <v>0</v>
      </c>
      <c r="AP20" s="215">
        <v>1127985777</v>
      </c>
      <c r="AQ20" s="216"/>
    </row>
    <row r="21" spans="1:43" x14ac:dyDescent="0.35">
      <c r="A21" s="217" t="s">
        <v>165</v>
      </c>
      <c r="B21" s="215">
        <v>-3090567</v>
      </c>
      <c r="C21" s="215">
        <v>-11921514</v>
      </c>
      <c r="D21" s="215">
        <v>-106376297</v>
      </c>
      <c r="E21" s="215">
        <v>-40258542</v>
      </c>
      <c r="F21" s="215">
        <v>-91711061</v>
      </c>
      <c r="G21" s="215">
        <v>-2783552966</v>
      </c>
      <c r="H21" s="215">
        <v>0</v>
      </c>
      <c r="I21" s="215">
        <v>0</v>
      </c>
      <c r="J21" s="216"/>
      <c r="K21" s="215">
        <v>0</v>
      </c>
      <c r="L21" s="215">
        <v>0</v>
      </c>
      <c r="M21" s="216"/>
      <c r="N21" s="215">
        <v>-15600684</v>
      </c>
      <c r="O21" s="215">
        <v>-47057867</v>
      </c>
      <c r="P21" s="215">
        <v>0</v>
      </c>
      <c r="Q21" s="215">
        <v>0</v>
      </c>
      <c r="R21" s="216"/>
      <c r="S21" s="216"/>
      <c r="T21" s="215">
        <v>0</v>
      </c>
      <c r="U21" s="215">
        <v>-11962312</v>
      </c>
      <c r="V21" s="215">
        <v>-280556208</v>
      </c>
      <c r="W21" s="215">
        <v>-4767396</v>
      </c>
      <c r="X21" s="215">
        <v>-39400</v>
      </c>
      <c r="Y21" s="215">
        <v>-4126721795</v>
      </c>
      <c r="Z21" s="215">
        <v>0</v>
      </c>
      <c r="AA21" s="215">
        <v>-33226169</v>
      </c>
      <c r="AB21" s="215">
        <v>0</v>
      </c>
      <c r="AC21" s="216"/>
      <c r="AD21" s="216"/>
      <c r="AE21" s="216"/>
      <c r="AF21" s="215">
        <v>-49986</v>
      </c>
      <c r="AG21" s="215">
        <v>-25247076</v>
      </c>
      <c r="AH21" s="215">
        <v>-81634617</v>
      </c>
      <c r="AI21" s="215">
        <v>-132140570</v>
      </c>
      <c r="AJ21" s="215">
        <v>-23923257</v>
      </c>
      <c r="AK21" s="216"/>
      <c r="AL21" s="215">
        <v>-8030572</v>
      </c>
      <c r="AM21" s="215">
        <v>-1251709</v>
      </c>
      <c r="AN21" s="215">
        <v>-40647284</v>
      </c>
      <c r="AO21" s="215">
        <v>0</v>
      </c>
      <c r="AP21" s="215">
        <v>-434566382</v>
      </c>
      <c r="AQ21" s="216"/>
    </row>
    <row r="22" spans="1:43" x14ac:dyDescent="0.35">
      <c r="A22" s="217" t="s">
        <v>166</v>
      </c>
      <c r="B22" s="215">
        <v>59701883</v>
      </c>
      <c r="C22" s="215">
        <v>200593365</v>
      </c>
      <c r="D22" s="215">
        <v>415141707</v>
      </c>
      <c r="E22" s="215">
        <v>978267338</v>
      </c>
      <c r="F22" s="215">
        <v>3340366267</v>
      </c>
      <c r="G22" s="215">
        <v>8064050179</v>
      </c>
      <c r="H22" s="215">
        <v>17286678</v>
      </c>
      <c r="I22" s="215">
        <v>97994779</v>
      </c>
      <c r="J22" s="216"/>
      <c r="K22" s="215">
        <v>30576500</v>
      </c>
      <c r="L22" s="215">
        <v>671752920</v>
      </c>
      <c r="M22" s="216"/>
      <c r="N22" s="215">
        <v>58521528</v>
      </c>
      <c r="O22" s="215">
        <v>95577421</v>
      </c>
      <c r="P22" s="215">
        <v>27202640</v>
      </c>
      <c r="Q22" s="215">
        <v>5823997578</v>
      </c>
      <c r="R22" s="216"/>
      <c r="S22" s="216"/>
      <c r="T22" s="215">
        <v>91811133</v>
      </c>
      <c r="U22" s="215">
        <v>282004893</v>
      </c>
      <c r="V22" s="215">
        <v>265538664</v>
      </c>
      <c r="W22" s="215">
        <v>1436639947</v>
      </c>
      <c r="X22" s="215">
        <v>2643936816</v>
      </c>
      <c r="Y22" s="215">
        <v>3876293865</v>
      </c>
      <c r="Z22" s="215">
        <v>34534733</v>
      </c>
      <c r="AA22" s="215">
        <v>108302124</v>
      </c>
      <c r="AB22" s="215">
        <v>625376059</v>
      </c>
      <c r="AC22" s="216"/>
      <c r="AD22" s="216"/>
      <c r="AE22" s="216"/>
      <c r="AF22" s="215">
        <v>16364232</v>
      </c>
      <c r="AG22" s="215">
        <v>136038959</v>
      </c>
      <c r="AH22" s="215">
        <v>249945026</v>
      </c>
      <c r="AI22" s="215">
        <v>422025384</v>
      </c>
      <c r="AJ22" s="215">
        <v>3333703576</v>
      </c>
      <c r="AK22" s="216"/>
      <c r="AL22" s="215">
        <v>19245726</v>
      </c>
      <c r="AM22" s="215">
        <v>113053715</v>
      </c>
      <c r="AN22" s="215">
        <v>282685079</v>
      </c>
      <c r="AO22" s="215">
        <v>376777404</v>
      </c>
      <c r="AP22" s="215">
        <v>4328695505</v>
      </c>
      <c r="AQ22" s="216"/>
    </row>
    <row r="23" spans="1:43" x14ac:dyDescent="0.35">
      <c r="A23" s="217" t="s">
        <v>167</v>
      </c>
      <c r="B23" s="215">
        <v>11872839180</v>
      </c>
      <c r="C23" s="215">
        <v>25199658670</v>
      </c>
      <c r="D23" s="215">
        <v>53426399220</v>
      </c>
      <c r="E23" s="215">
        <v>96668895779</v>
      </c>
      <c r="F23" s="215">
        <v>201340616796</v>
      </c>
      <c r="G23" s="215">
        <v>881974060032</v>
      </c>
      <c r="H23" s="215">
        <v>18159077866</v>
      </c>
      <c r="I23" s="215">
        <v>29983482821</v>
      </c>
      <c r="J23" s="216"/>
      <c r="K23" s="215">
        <v>87078286831</v>
      </c>
      <c r="L23" s="215">
        <v>22858378840</v>
      </c>
      <c r="M23" s="216"/>
      <c r="N23" s="215">
        <v>6953598494</v>
      </c>
      <c r="O23" s="215">
        <v>17723247049</v>
      </c>
      <c r="P23" s="215">
        <v>60896398351</v>
      </c>
      <c r="Q23" s="215">
        <v>132600672819</v>
      </c>
      <c r="R23" s="216"/>
      <c r="S23" s="216"/>
      <c r="T23" s="215">
        <v>7715395571</v>
      </c>
      <c r="U23" s="215">
        <v>18702434648</v>
      </c>
      <c r="V23" s="215">
        <v>48788454389</v>
      </c>
      <c r="W23" s="215">
        <v>91219676117</v>
      </c>
      <c r="X23" s="215">
        <v>244645954641</v>
      </c>
      <c r="Y23" s="215">
        <v>782256424090</v>
      </c>
      <c r="Z23" s="215">
        <v>13973758772</v>
      </c>
      <c r="AA23" s="215">
        <v>32854697229</v>
      </c>
      <c r="AB23" s="215">
        <v>99344930229</v>
      </c>
      <c r="AC23" s="216"/>
      <c r="AD23" s="216"/>
      <c r="AE23" s="216"/>
      <c r="AF23" s="215">
        <v>10094583522</v>
      </c>
      <c r="AG23" s="215">
        <v>36215225907</v>
      </c>
      <c r="AH23" s="215">
        <v>63179453284</v>
      </c>
      <c r="AI23" s="215">
        <v>119214760680</v>
      </c>
      <c r="AJ23" s="215">
        <v>229074479242</v>
      </c>
      <c r="AK23" s="216"/>
      <c r="AL23" s="215">
        <v>5092912258</v>
      </c>
      <c r="AM23" s="215">
        <v>18249659041</v>
      </c>
      <c r="AN23" s="215">
        <v>28841641840</v>
      </c>
      <c r="AO23" s="215">
        <v>40341380146</v>
      </c>
      <c r="AP23" s="215">
        <v>188836125394</v>
      </c>
      <c r="AQ23" s="216"/>
    </row>
    <row r="24" spans="1:43" x14ac:dyDescent="0.35">
      <c r="A24" s="217" t="s">
        <v>152</v>
      </c>
      <c r="B24" s="215">
        <v>451691161</v>
      </c>
      <c r="C24" s="215">
        <v>4341558346</v>
      </c>
      <c r="D24" s="215">
        <v>14972548845</v>
      </c>
      <c r="E24" s="215">
        <v>33605169303</v>
      </c>
      <c r="F24" s="215">
        <v>98545713887</v>
      </c>
      <c r="G24" s="215">
        <v>390874080402</v>
      </c>
      <c r="H24" s="215">
        <v>240619420</v>
      </c>
      <c r="I24" s="215">
        <v>1577585720</v>
      </c>
      <c r="J24" s="216"/>
      <c r="K24" s="215">
        <v>5759215022</v>
      </c>
      <c r="L24" s="215">
        <v>276417548</v>
      </c>
      <c r="M24" s="216"/>
      <c r="N24" s="215">
        <v>209383105</v>
      </c>
      <c r="O24" s="215">
        <v>2579383321</v>
      </c>
      <c r="P24" s="215">
        <v>11013583548</v>
      </c>
      <c r="Q24" s="215">
        <v>8503194962</v>
      </c>
      <c r="R24" s="216"/>
      <c r="S24" s="216"/>
      <c r="T24" s="215">
        <v>434238655</v>
      </c>
      <c r="U24" s="215">
        <v>3468297712</v>
      </c>
      <c r="V24" s="215">
        <v>15485518711</v>
      </c>
      <c r="W24" s="215">
        <v>42537627971</v>
      </c>
      <c r="X24" s="215">
        <v>183729318948</v>
      </c>
      <c r="Y24" s="215">
        <v>456093026447</v>
      </c>
      <c r="Z24" s="215">
        <v>2774442231</v>
      </c>
      <c r="AA24" s="215">
        <v>10897809621</v>
      </c>
      <c r="AB24" s="215">
        <v>44959828251</v>
      </c>
      <c r="AC24" s="216"/>
      <c r="AD24" s="216"/>
      <c r="AE24" s="216"/>
      <c r="AF24" s="215">
        <v>1756746952</v>
      </c>
      <c r="AG24" s="215">
        <v>9863584530</v>
      </c>
      <c r="AH24" s="215">
        <v>15416977315</v>
      </c>
      <c r="AI24" s="215">
        <v>41368865209</v>
      </c>
      <c r="AJ24" s="215">
        <v>95826873385</v>
      </c>
      <c r="AK24" s="216"/>
      <c r="AL24" s="215">
        <v>184559107</v>
      </c>
      <c r="AM24" s="215">
        <v>3390037855</v>
      </c>
      <c r="AN24" s="215">
        <v>9440165727</v>
      </c>
      <c r="AO24" s="215">
        <v>10840811905</v>
      </c>
      <c r="AP24" s="215">
        <v>52180971547</v>
      </c>
      <c r="AQ24" s="216"/>
    </row>
    <row r="25" spans="1:43" x14ac:dyDescent="0.35">
      <c r="A25" s="217" t="s">
        <v>154</v>
      </c>
      <c r="B25" s="215">
        <v>312277117</v>
      </c>
      <c r="C25" s="215">
        <v>784537988</v>
      </c>
      <c r="D25" s="215">
        <v>1623574656</v>
      </c>
      <c r="E25" s="215">
        <v>2970434103</v>
      </c>
      <c r="F25" s="215">
        <v>7613346283</v>
      </c>
      <c r="G25" s="215">
        <v>21924601276</v>
      </c>
      <c r="H25" s="215">
        <v>682230897</v>
      </c>
      <c r="I25" s="215">
        <v>21507532</v>
      </c>
      <c r="J25" s="216"/>
      <c r="K25" s="215">
        <v>726557920</v>
      </c>
      <c r="L25" s="215">
        <v>0</v>
      </c>
      <c r="M25" s="216"/>
      <c r="N25" s="215">
        <v>41936698</v>
      </c>
      <c r="O25" s="215">
        <v>1353298498</v>
      </c>
      <c r="P25" s="215">
        <v>131585304</v>
      </c>
      <c r="Q25" s="215">
        <v>12430166696</v>
      </c>
      <c r="R25" s="216"/>
      <c r="S25" s="216"/>
      <c r="T25" s="215">
        <v>76977634</v>
      </c>
      <c r="U25" s="215">
        <v>686406825</v>
      </c>
      <c r="V25" s="215">
        <v>1817122339</v>
      </c>
      <c r="W25" s="215">
        <v>3662558071</v>
      </c>
      <c r="X25" s="215">
        <v>15855445536</v>
      </c>
      <c r="Y25" s="215">
        <v>13876724368</v>
      </c>
      <c r="Z25" s="215">
        <v>939133276</v>
      </c>
      <c r="AA25" s="215">
        <v>1056227604</v>
      </c>
      <c r="AB25" s="215">
        <v>511745869</v>
      </c>
      <c r="AC25" s="216"/>
      <c r="AD25" s="216"/>
      <c r="AE25" s="216"/>
      <c r="AF25" s="215">
        <v>90649313</v>
      </c>
      <c r="AG25" s="215">
        <v>549349614</v>
      </c>
      <c r="AH25" s="215">
        <v>667937418</v>
      </c>
      <c r="AI25" s="215">
        <v>1550394479</v>
      </c>
      <c r="AJ25" s="215">
        <v>4141932670</v>
      </c>
      <c r="AK25" s="216"/>
      <c r="AL25" s="215">
        <v>49078478</v>
      </c>
      <c r="AM25" s="215">
        <v>865601629</v>
      </c>
      <c r="AN25" s="215">
        <v>3668697586</v>
      </c>
      <c r="AO25" s="215">
        <v>488046071</v>
      </c>
      <c r="AP25" s="215">
        <v>2356129602</v>
      </c>
      <c r="AQ25" s="216"/>
    </row>
    <row r="26" spans="1:43" x14ac:dyDescent="0.35">
      <c r="A26" s="217" t="s">
        <v>155</v>
      </c>
      <c r="B26" s="215">
        <v>-181409533</v>
      </c>
      <c r="C26" s="215">
        <v>-457064255</v>
      </c>
      <c r="D26" s="215">
        <v>-1165327710</v>
      </c>
      <c r="E26" s="215">
        <v>-1673772585</v>
      </c>
      <c r="F26" s="215">
        <v>-4588185309</v>
      </c>
      <c r="G26" s="215">
        <v>-13022192181</v>
      </c>
      <c r="H26" s="215">
        <v>-418227316</v>
      </c>
      <c r="I26" s="215">
        <v>-13443917</v>
      </c>
      <c r="J26" s="216"/>
      <c r="K26" s="215">
        <v>-46523616</v>
      </c>
      <c r="L26" s="215">
        <v>0</v>
      </c>
      <c r="M26" s="216"/>
      <c r="N26" s="215">
        <v>-29152797</v>
      </c>
      <c r="O26" s="215">
        <v>-891514234</v>
      </c>
      <c r="P26" s="215">
        <v>-86689670</v>
      </c>
      <c r="Q26" s="215">
        <v>-7107805507</v>
      </c>
      <c r="R26" s="216"/>
      <c r="S26" s="216"/>
      <c r="T26" s="215">
        <v>-58063989</v>
      </c>
      <c r="U26" s="215">
        <v>-315779768</v>
      </c>
      <c r="V26" s="215">
        <v>-905159497</v>
      </c>
      <c r="W26" s="215">
        <v>-2081466496</v>
      </c>
      <c r="X26" s="215">
        <v>-10116873235</v>
      </c>
      <c r="Y26" s="215">
        <v>-7733070037</v>
      </c>
      <c r="Z26" s="215">
        <v>-475344590</v>
      </c>
      <c r="AA26" s="215">
        <v>-722247931</v>
      </c>
      <c r="AB26" s="215">
        <v>-215353808</v>
      </c>
      <c r="AC26" s="216"/>
      <c r="AD26" s="216"/>
      <c r="AE26" s="216"/>
      <c r="AF26" s="215">
        <v>-35399385</v>
      </c>
      <c r="AG26" s="215">
        <v>-313016199</v>
      </c>
      <c r="AH26" s="215">
        <v>-416391928</v>
      </c>
      <c r="AI26" s="215">
        <v>-736205498</v>
      </c>
      <c r="AJ26" s="215">
        <v>-2249883564</v>
      </c>
      <c r="AK26" s="216"/>
      <c r="AL26" s="215">
        <v>-31050458</v>
      </c>
      <c r="AM26" s="215">
        <v>-518924781</v>
      </c>
      <c r="AN26" s="215">
        <v>-3504843511</v>
      </c>
      <c r="AO26" s="215">
        <v>-269956638</v>
      </c>
      <c r="AP26" s="215">
        <v>-1467293618</v>
      </c>
      <c r="AQ26" s="216"/>
    </row>
    <row r="27" spans="1:43" x14ac:dyDescent="0.35">
      <c r="A27" s="217" t="s">
        <v>156</v>
      </c>
      <c r="B27" s="215">
        <v>26512754292</v>
      </c>
      <c r="C27" s="215">
        <v>47316740395</v>
      </c>
      <c r="D27" s="215">
        <v>83518963175</v>
      </c>
      <c r="E27" s="215">
        <v>135712021920</v>
      </c>
      <c r="F27" s="215">
        <v>251850931124</v>
      </c>
      <c r="G27" s="215">
        <v>1045989817938</v>
      </c>
      <c r="H27" s="215">
        <v>43089038161</v>
      </c>
      <c r="I27" s="215">
        <v>67351771517</v>
      </c>
      <c r="J27" s="216"/>
      <c r="K27" s="215">
        <v>165316268464</v>
      </c>
      <c r="L27" s="215">
        <v>97422272407</v>
      </c>
      <c r="M27" s="216"/>
      <c r="N27" s="215">
        <v>16545889869</v>
      </c>
      <c r="O27" s="215">
        <v>37460918477</v>
      </c>
      <c r="P27" s="215">
        <v>106339405443</v>
      </c>
      <c r="Q27" s="215">
        <v>318847447580</v>
      </c>
      <c r="R27" s="216"/>
      <c r="S27" s="216"/>
      <c r="T27" s="215">
        <v>19040446378</v>
      </c>
      <c r="U27" s="215">
        <v>34986642232</v>
      </c>
      <c r="V27" s="215">
        <v>71413439291</v>
      </c>
      <c r="W27" s="215">
        <v>95150174322</v>
      </c>
      <c r="X27" s="215">
        <v>144407233872</v>
      </c>
      <c r="Y27" s="215">
        <v>680741919831</v>
      </c>
      <c r="Z27" s="215">
        <v>25461661776</v>
      </c>
      <c r="AA27" s="215">
        <v>55129493634</v>
      </c>
      <c r="AB27" s="215">
        <v>88128376462</v>
      </c>
      <c r="AC27" s="216"/>
      <c r="AD27" s="216"/>
      <c r="AE27" s="216"/>
      <c r="AF27" s="215">
        <v>19802247007</v>
      </c>
      <c r="AG27" s="215">
        <v>55612006183</v>
      </c>
      <c r="AH27" s="215">
        <v>102729706190</v>
      </c>
      <c r="AI27" s="215">
        <v>177303520757</v>
      </c>
      <c r="AJ27" s="215">
        <v>321426086793</v>
      </c>
      <c r="AK27" s="216"/>
      <c r="AL27" s="215">
        <v>12184270520</v>
      </c>
      <c r="AM27" s="215">
        <v>34815360853</v>
      </c>
      <c r="AN27" s="215">
        <v>49153566300</v>
      </c>
      <c r="AO27" s="215">
        <v>76222794090</v>
      </c>
      <c r="AP27" s="215">
        <v>367623304319</v>
      </c>
      <c r="AQ27" s="216"/>
    </row>
    <row r="28" spans="1:43" x14ac:dyDescent="0.35">
      <c r="A28" s="217" t="s">
        <v>157</v>
      </c>
      <c r="B28" s="215">
        <v>-15272341205</v>
      </c>
      <c r="C28" s="215">
        <v>-26972488054</v>
      </c>
      <c r="D28" s="215">
        <v>-46905691590</v>
      </c>
      <c r="E28" s="215">
        <v>-75268265997</v>
      </c>
      <c r="F28" s="215">
        <v>-154147999918</v>
      </c>
      <c r="G28" s="215">
        <v>-578184563355</v>
      </c>
      <c r="H28" s="215">
        <v>-25441374893</v>
      </c>
      <c r="I28" s="215">
        <v>-38958883477</v>
      </c>
      <c r="J28" s="216"/>
      <c r="K28" s="215">
        <v>-84720938559</v>
      </c>
      <c r="L28" s="215">
        <v>-74857526315</v>
      </c>
      <c r="M28" s="216"/>
      <c r="N28" s="215">
        <v>-9826984858</v>
      </c>
      <c r="O28" s="215">
        <v>-22794512930</v>
      </c>
      <c r="P28" s="215">
        <v>-57013425921</v>
      </c>
      <c r="Q28" s="215">
        <v>-200352888948</v>
      </c>
      <c r="R28" s="216"/>
      <c r="S28" s="216"/>
      <c r="T28" s="215">
        <v>-11847078786</v>
      </c>
      <c r="U28" s="215">
        <v>-20350887971</v>
      </c>
      <c r="V28" s="215">
        <v>-42060242758</v>
      </c>
      <c r="W28" s="215">
        <v>-49699736703</v>
      </c>
      <c r="X28" s="215">
        <v>-91745621208</v>
      </c>
      <c r="Y28" s="215">
        <v>-379054660351</v>
      </c>
      <c r="Z28" s="215">
        <v>-14758310696</v>
      </c>
      <c r="AA28" s="215">
        <v>-33808552590</v>
      </c>
      <c r="AB28" s="215">
        <v>-34874394065</v>
      </c>
      <c r="AC28" s="216"/>
      <c r="AD28" s="216"/>
      <c r="AE28" s="216"/>
      <c r="AF28" s="215">
        <v>-11543012696</v>
      </c>
      <c r="AG28" s="215">
        <v>-29814834932</v>
      </c>
      <c r="AH28" s="215">
        <v>-56363651661</v>
      </c>
      <c r="AI28" s="215">
        <v>-101142318003</v>
      </c>
      <c r="AJ28" s="215">
        <v>-190438701230</v>
      </c>
      <c r="AK28" s="216"/>
      <c r="AL28" s="215">
        <v>-7328113122</v>
      </c>
      <c r="AM28" s="215">
        <v>-20461749532</v>
      </c>
      <c r="AN28" s="215">
        <v>-30203927314</v>
      </c>
      <c r="AO28" s="215">
        <v>-47532452661</v>
      </c>
      <c r="AP28" s="215">
        <v>-233908937022</v>
      </c>
      <c r="AQ28" s="216"/>
    </row>
    <row r="29" spans="1:43" x14ac:dyDescent="0.35">
      <c r="A29" s="217" t="s">
        <v>164</v>
      </c>
      <c r="B29" s="215">
        <v>12534963</v>
      </c>
      <c r="C29" s="215">
        <v>63966680</v>
      </c>
      <c r="D29" s="215">
        <v>31948760</v>
      </c>
      <c r="E29" s="215">
        <v>0</v>
      </c>
      <c r="F29" s="215">
        <v>831328670</v>
      </c>
      <c r="G29" s="215">
        <v>106831609</v>
      </c>
      <c r="H29" s="215">
        <v>809356</v>
      </c>
      <c r="I29" s="215">
        <v>0</v>
      </c>
      <c r="J29" s="216"/>
      <c r="K29" s="215">
        <v>0</v>
      </c>
      <c r="L29" s="215">
        <v>0</v>
      </c>
      <c r="M29" s="216"/>
      <c r="N29" s="215">
        <v>310421</v>
      </c>
      <c r="O29" s="215">
        <v>23313059</v>
      </c>
      <c r="P29" s="215">
        <v>382041750</v>
      </c>
      <c r="Q29" s="215">
        <v>0</v>
      </c>
      <c r="R29" s="216"/>
      <c r="S29" s="216"/>
      <c r="T29" s="215">
        <v>0</v>
      </c>
      <c r="U29" s="215">
        <v>28837363</v>
      </c>
      <c r="V29" s="215">
        <v>54759103</v>
      </c>
      <c r="W29" s="215">
        <v>0</v>
      </c>
      <c r="X29" s="215">
        <v>2431405843</v>
      </c>
      <c r="Y29" s="215">
        <v>186955316</v>
      </c>
      <c r="Z29" s="215">
        <v>0</v>
      </c>
      <c r="AA29" s="215">
        <v>820015315</v>
      </c>
      <c r="AB29" s="215">
        <v>0</v>
      </c>
      <c r="AC29" s="216"/>
      <c r="AD29" s="216"/>
      <c r="AE29" s="216"/>
      <c r="AF29" s="215">
        <v>2808981</v>
      </c>
      <c r="AG29" s="215">
        <v>11723000</v>
      </c>
      <c r="AH29" s="215">
        <v>26271756</v>
      </c>
      <c r="AI29" s="215">
        <v>0</v>
      </c>
      <c r="AJ29" s="215">
        <v>0</v>
      </c>
      <c r="AK29" s="216"/>
      <c r="AL29" s="215">
        <v>0</v>
      </c>
      <c r="AM29" s="215">
        <v>163081904</v>
      </c>
      <c r="AN29" s="215">
        <v>0</v>
      </c>
      <c r="AO29" s="215">
        <v>0</v>
      </c>
      <c r="AP29" s="215">
        <v>100255678</v>
      </c>
      <c r="AQ29" s="216"/>
    </row>
    <row r="30" spans="1:43" x14ac:dyDescent="0.35">
      <c r="A30" s="217" t="s">
        <v>165</v>
      </c>
      <c r="B30" s="215">
        <v>-8536337</v>
      </c>
      <c r="C30" s="215">
        <v>-50899279</v>
      </c>
      <c r="D30" s="215">
        <v>-16047717</v>
      </c>
      <c r="E30" s="215">
        <v>0</v>
      </c>
      <c r="F30" s="215">
        <v>-242118464</v>
      </c>
      <c r="G30" s="215">
        <v>-62964262</v>
      </c>
      <c r="H30" s="215">
        <v>-323738</v>
      </c>
      <c r="I30" s="215">
        <v>0</v>
      </c>
      <c r="J30" s="216"/>
      <c r="K30" s="215">
        <v>0</v>
      </c>
      <c r="L30" s="215">
        <v>0</v>
      </c>
      <c r="M30" s="216"/>
      <c r="N30" s="215">
        <v>-142483</v>
      </c>
      <c r="O30" s="215">
        <v>-18666005</v>
      </c>
      <c r="P30" s="215">
        <v>-7964752</v>
      </c>
      <c r="Q30" s="215">
        <v>0</v>
      </c>
      <c r="R30" s="216"/>
      <c r="S30" s="216"/>
      <c r="T30" s="215">
        <v>0</v>
      </c>
      <c r="U30" s="215">
        <v>-21235230</v>
      </c>
      <c r="V30" s="215">
        <v>-50370800</v>
      </c>
      <c r="W30" s="215">
        <v>0</v>
      </c>
      <c r="X30" s="215">
        <v>-726355394</v>
      </c>
      <c r="Y30" s="215">
        <v>-110187459</v>
      </c>
      <c r="Z30" s="215">
        <v>0</v>
      </c>
      <c r="AA30" s="215">
        <v>-691006704</v>
      </c>
      <c r="AB30" s="215">
        <v>0</v>
      </c>
      <c r="AC30" s="216"/>
      <c r="AD30" s="216"/>
      <c r="AE30" s="216"/>
      <c r="AF30" s="215">
        <v>0</v>
      </c>
      <c r="AG30" s="215">
        <v>-10549712</v>
      </c>
      <c r="AH30" s="215">
        <v>-8091165</v>
      </c>
      <c r="AI30" s="215">
        <v>0</v>
      </c>
      <c r="AJ30" s="215">
        <v>0</v>
      </c>
      <c r="AK30" s="216"/>
      <c r="AL30" s="215">
        <v>0</v>
      </c>
      <c r="AM30" s="215">
        <v>-115024763</v>
      </c>
      <c r="AN30" s="215">
        <v>0</v>
      </c>
      <c r="AO30" s="215">
        <v>0</v>
      </c>
      <c r="AP30" s="215">
        <v>0</v>
      </c>
      <c r="AQ30" s="216"/>
    </row>
    <row r="31" spans="1:43" x14ac:dyDescent="0.35">
      <c r="A31" s="217" t="s">
        <v>166</v>
      </c>
      <c r="B31" s="215">
        <v>45868714</v>
      </c>
      <c r="C31" s="215">
        <v>173306842</v>
      </c>
      <c r="D31" s="215">
        <v>1366430801</v>
      </c>
      <c r="E31" s="215">
        <v>1323309059</v>
      </c>
      <c r="F31" s="215">
        <v>1477600523</v>
      </c>
      <c r="G31" s="215">
        <v>14348448605</v>
      </c>
      <c r="H31" s="215">
        <v>6305955</v>
      </c>
      <c r="I31" s="215">
        <v>4945446</v>
      </c>
      <c r="J31" s="216"/>
      <c r="K31" s="215">
        <v>43707600</v>
      </c>
      <c r="L31" s="215">
        <v>17215200</v>
      </c>
      <c r="M31" s="216"/>
      <c r="N31" s="215">
        <v>12358539</v>
      </c>
      <c r="O31" s="215">
        <v>11026863</v>
      </c>
      <c r="P31" s="215">
        <v>137862650</v>
      </c>
      <c r="Q31" s="215">
        <v>280558036</v>
      </c>
      <c r="R31" s="216"/>
      <c r="S31" s="216"/>
      <c r="T31" s="215">
        <v>68875569</v>
      </c>
      <c r="U31" s="215">
        <v>220153464</v>
      </c>
      <c r="V31" s="215">
        <v>3033388001</v>
      </c>
      <c r="W31" s="215">
        <v>1650518953</v>
      </c>
      <c r="X31" s="215">
        <v>811400279</v>
      </c>
      <c r="Y31" s="215">
        <v>18255715975</v>
      </c>
      <c r="Z31" s="215">
        <v>32176773</v>
      </c>
      <c r="AA31" s="215">
        <v>172958280</v>
      </c>
      <c r="AB31" s="215">
        <v>834727519</v>
      </c>
      <c r="AC31" s="216"/>
      <c r="AD31" s="216"/>
      <c r="AE31" s="216"/>
      <c r="AF31" s="215">
        <v>20543349</v>
      </c>
      <c r="AG31" s="215">
        <v>316963424</v>
      </c>
      <c r="AH31" s="215">
        <v>1126695361</v>
      </c>
      <c r="AI31" s="215">
        <v>870503736</v>
      </c>
      <c r="AJ31" s="215">
        <v>368171187</v>
      </c>
      <c r="AK31" s="216"/>
      <c r="AL31" s="215">
        <v>34167734</v>
      </c>
      <c r="AM31" s="215">
        <v>111275875</v>
      </c>
      <c r="AN31" s="215">
        <v>287983051</v>
      </c>
      <c r="AO31" s="215">
        <v>592137629</v>
      </c>
      <c r="AP31" s="215">
        <v>1951694887</v>
      </c>
      <c r="AQ31" s="216"/>
    </row>
    <row r="32" spans="1:43" x14ac:dyDescent="0.35">
      <c r="A32" s="217" t="s">
        <v>168</v>
      </c>
      <c r="B32" s="215">
        <v>768443454</v>
      </c>
      <c r="C32" s="215">
        <v>1500479087</v>
      </c>
      <c r="D32" s="215">
        <v>2474832757</v>
      </c>
      <c r="E32" s="215">
        <v>4363828719</v>
      </c>
      <c r="F32" s="215">
        <v>14464373948</v>
      </c>
      <c r="G32" s="215">
        <v>28796857315</v>
      </c>
      <c r="H32" s="215">
        <v>890993627</v>
      </c>
      <c r="I32" s="215">
        <v>1170227665</v>
      </c>
      <c r="J32" s="216"/>
      <c r="K32" s="215">
        <v>6547535421</v>
      </c>
      <c r="L32" s="215">
        <v>7835155706</v>
      </c>
      <c r="M32" s="216"/>
      <c r="N32" s="215">
        <v>805622223</v>
      </c>
      <c r="O32" s="215">
        <v>1198661469</v>
      </c>
      <c r="P32" s="215">
        <v>1988282063</v>
      </c>
      <c r="Q32" s="215">
        <v>7039426583</v>
      </c>
      <c r="R32" s="216"/>
      <c r="S32" s="216"/>
      <c r="T32" s="215">
        <v>550433219</v>
      </c>
      <c r="U32" s="215">
        <v>777046588</v>
      </c>
      <c r="V32" s="215">
        <v>1755611110</v>
      </c>
      <c r="W32" s="215">
        <v>3872756371</v>
      </c>
      <c r="X32" s="215">
        <v>12110912496</v>
      </c>
      <c r="Y32" s="215">
        <v>22268760619</v>
      </c>
      <c r="Z32" s="215">
        <v>1184544148</v>
      </c>
      <c r="AA32" s="215">
        <v>1840607552</v>
      </c>
      <c r="AB32" s="215">
        <v>3257153198</v>
      </c>
      <c r="AC32" s="216"/>
      <c r="AD32" s="216"/>
      <c r="AE32" s="216"/>
      <c r="AF32" s="215">
        <v>926612447</v>
      </c>
      <c r="AG32" s="215">
        <v>1324419221</v>
      </c>
      <c r="AH32" s="215">
        <v>3452094699</v>
      </c>
      <c r="AI32" s="215">
        <v>4203115749</v>
      </c>
      <c r="AJ32" s="215">
        <v>9732205378</v>
      </c>
      <c r="AK32" s="216"/>
      <c r="AL32" s="215">
        <v>437008732</v>
      </c>
      <c r="AM32" s="215">
        <v>2191996666</v>
      </c>
      <c r="AN32" s="215">
        <v>1672548618</v>
      </c>
      <c r="AO32" s="215">
        <v>2718681382</v>
      </c>
      <c r="AP32" s="215">
        <v>19632499892</v>
      </c>
      <c r="AQ32" s="216"/>
    </row>
    <row r="33" spans="1:43" x14ac:dyDescent="0.35">
      <c r="A33" s="217" t="s">
        <v>169</v>
      </c>
      <c r="B33" s="215">
        <v>-561558955</v>
      </c>
      <c r="C33" s="215">
        <v>-1010402595</v>
      </c>
      <c r="D33" s="215">
        <v>-1794006435</v>
      </c>
      <c r="E33" s="215">
        <v>-2878416150</v>
      </c>
      <c r="F33" s="215">
        <v>-10235986103</v>
      </c>
      <c r="G33" s="215">
        <v>-19832364423</v>
      </c>
      <c r="H33" s="215">
        <v>-717442038</v>
      </c>
      <c r="I33" s="215">
        <v>-926841254</v>
      </c>
      <c r="J33" s="216"/>
      <c r="K33" s="215">
        <v>-5577499177</v>
      </c>
      <c r="L33" s="215">
        <v>-6312435345</v>
      </c>
      <c r="M33" s="216"/>
      <c r="N33" s="215">
        <v>-606420270</v>
      </c>
      <c r="O33" s="215">
        <v>-846687434</v>
      </c>
      <c r="P33" s="215">
        <v>-1450805250</v>
      </c>
      <c r="Q33" s="215">
        <v>-5626255210</v>
      </c>
      <c r="R33" s="216"/>
      <c r="S33" s="216"/>
      <c r="T33" s="215">
        <v>-413992917</v>
      </c>
      <c r="U33" s="215">
        <v>-552620112</v>
      </c>
      <c r="V33" s="215">
        <v>-1159234744</v>
      </c>
      <c r="W33" s="215">
        <v>-2674706443</v>
      </c>
      <c r="X33" s="215">
        <v>-9536139477</v>
      </c>
      <c r="Y33" s="215">
        <v>-13731085370</v>
      </c>
      <c r="Z33" s="215">
        <v>-736656762</v>
      </c>
      <c r="AA33" s="215">
        <v>-1237718548</v>
      </c>
      <c r="AB33" s="215">
        <v>-2625270162</v>
      </c>
      <c r="AC33" s="216"/>
      <c r="AD33" s="216"/>
      <c r="AE33" s="216"/>
      <c r="AF33" s="215">
        <v>-629150250</v>
      </c>
      <c r="AG33" s="215">
        <v>-928294792</v>
      </c>
      <c r="AH33" s="215">
        <v>-2547911947</v>
      </c>
      <c r="AI33" s="215">
        <v>-2520111434</v>
      </c>
      <c r="AJ33" s="215">
        <v>-5202888225</v>
      </c>
      <c r="AK33" s="216"/>
      <c r="AL33" s="215">
        <v>-329275261</v>
      </c>
      <c r="AM33" s="215">
        <v>-1658648354</v>
      </c>
      <c r="AN33" s="215">
        <v>-1193066642</v>
      </c>
      <c r="AO33" s="215">
        <v>-1689352406</v>
      </c>
      <c r="AP33" s="215">
        <v>-12872489918</v>
      </c>
      <c r="AQ33" s="216"/>
    </row>
    <row r="34" spans="1:43" x14ac:dyDescent="0.35">
      <c r="A34" s="217" t="s">
        <v>170</v>
      </c>
      <c r="B34" s="215">
        <v>31476459</v>
      </c>
      <c r="C34" s="215">
        <v>60953745</v>
      </c>
      <c r="D34" s="215">
        <v>96107682</v>
      </c>
      <c r="E34" s="215">
        <v>113424078</v>
      </c>
      <c r="F34" s="215">
        <v>618240630</v>
      </c>
      <c r="G34" s="215">
        <v>3196923063</v>
      </c>
      <c r="H34" s="215">
        <v>39048798</v>
      </c>
      <c r="I34" s="215">
        <v>64025492</v>
      </c>
      <c r="J34" s="216"/>
      <c r="K34" s="215">
        <v>500111749</v>
      </c>
      <c r="L34" s="215">
        <v>0</v>
      </c>
      <c r="M34" s="216"/>
      <c r="N34" s="215">
        <v>36539200</v>
      </c>
      <c r="O34" s="215">
        <v>42022345</v>
      </c>
      <c r="P34" s="215">
        <v>116332691</v>
      </c>
      <c r="Q34" s="215">
        <v>498186799</v>
      </c>
      <c r="R34" s="216"/>
      <c r="S34" s="216"/>
      <c r="T34" s="215">
        <v>22215277</v>
      </c>
      <c r="U34" s="215">
        <v>14240869</v>
      </c>
      <c r="V34" s="215">
        <v>65505979</v>
      </c>
      <c r="W34" s="215">
        <v>59298765</v>
      </c>
      <c r="X34" s="215">
        <v>653449049</v>
      </c>
      <c r="Y34" s="215">
        <v>2456780902</v>
      </c>
      <c r="Z34" s="215">
        <v>18205891</v>
      </c>
      <c r="AA34" s="215">
        <v>68652811</v>
      </c>
      <c r="AB34" s="215">
        <v>89365221</v>
      </c>
      <c r="AC34" s="216"/>
      <c r="AD34" s="216"/>
      <c r="AE34" s="216"/>
      <c r="AF34" s="215">
        <v>15556124</v>
      </c>
      <c r="AG34" s="215">
        <v>120902373</v>
      </c>
      <c r="AH34" s="215">
        <v>117515290</v>
      </c>
      <c r="AI34" s="215">
        <v>136654948</v>
      </c>
      <c r="AJ34" s="215">
        <v>1097079289</v>
      </c>
      <c r="AK34" s="216"/>
      <c r="AL34" s="215">
        <v>39292911</v>
      </c>
      <c r="AM34" s="215">
        <v>71491659</v>
      </c>
      <c r="AN34" s="215">
        <v>102485034</v>
      </c>
      <c r="AO34" s="215">
        <v>147749613</v>
      </c>
      <c r="AP34" s="215">
        <v>491556465</v>
      </c>
      <c r="AQ34" s="216"/>
    </row>
    <row r="35" spans="1:43" x14ac:dyDescent="0.35">
      <c r="A35" s="217" t="s">
        <v>171</v>
      </c>
      <c r="B35" s="215">
        <v>30707892</v>
      </c>
      <c r="C35" s="215">
        <v>51390047</v>
      </c>
      <c r="D35" s="215">
        <v>79052865</v>
      </c>
      <c r="E35" s="215">
        <v>100919302</v>
      </c>
      <c r="F35" s="215">
        <v>481334951</v>
      </c>
      <c r="G35" s="215">
        <v>1562860364</v>
      </c>
      <c r="H35" s="215">
        <v>38498551</v>
      </c>
      <c r="I35" s="215">
        <v>64025470</v>
      </c>
      <c r="J35" s="216"/>
      <c r="K35" s="215">
        <v>500111749</v>
      </c>
      <c r="L35" s="215">
        <v>0</v>
      </c>
      <c r="M35" s="216"/>
      <c r="N35" s="215">
        <v>34101275</v>
      </c>
      <c r="O35" s="215">
        <v>37483483</v>
      </c>
      <c r="P35" s="215">
        <v>86664297</v>
      </c>
      <c r="Q35" s="215">
        <v>498186799</v>
      </c>
      <c r="R35" s="216"/>
      <c r="S35" s="216"/>
      <c r="T35" s="215">
        <v>21836068</v>
      </c>
      <c r="U35" s="215">
        <v>12527003</v>
      </c>
      <c r="V35" s="215">
        <v>45852470</v>
      </c>
      <c r="W35" s="215">
        <v>48096847</v>
      </c>
      <c r="X35" s="215">
        <v>548341506</v>
      </c>
      <c r="Y35" s="215">
        <v>1125086621</v>
      </c>
      <c r="Z35" s="215">
        <v>18205891</v>
      </c>
      <c r="AA35" s="215">
        <v>65702607</v>
      </c>
      <c r="AB35" s="215">
        <v>86283985</v>
      </c>
      <c r="AC35" s="216"/>
      <c r="AD35" s="216"/>
      <c r="AE35" s="216"/>
      <c r="AF35" s="215">
        <v>15556123</v>
      </c>
      <c r="AG35" s="215">
        <v>95088207</v>
      </c>
      <c r="AH35" s="215">
        <v>108608649</v>
      </c>
      <c r="AI35" s="215">
        <v>109750327</v>
      </c>
      <c r="AJ35" s="215">
        <v>787730226</v>
      </c>
      <c r="AK35" s="216"/>
      <c r="AL35" s="215">
        <v>37191158</v>
      </c>
      <c r="AM35" s="215">
        <v>54371853</v>
      </c>
      <c r="AN35" s="215">
        <v>61822121</v>
      </c>
      <c r="AO35" s="215">
        <v>147749613</v>
      </c>
      <c r="AP35" s="215">
        <v>291556368</v>
      </c>
      <c r="AQ35" s="216"/>
    </row>
    <row r="36" spans="1:43" x14ac:dyDescent="0.35">
      <c r="A36" s="217" t="s">
        <v>172</v>
      </c>
      <c r="B36" s="215">
        <v>603893</v>
      </c>
      <c r="C36" s="215">
        <v>9563697</v>
      </c>
      <c r="D36" s="215">
        <v>17054817</v>
      </c>
      <c r="E36" s="215">
        <v>12504776</v>
      </c>
      <c r="F36" s="215">
        <v>136905679</v>
      </c>
      <c r="G36" s="215">
        <v>1634062699</v>
      </c>
      <c r="H36" s="215">
        <v>0</v>
      </c>
      <c r="I36" s="215">
        <v>22</v>
      </c>
      <c r="J36" s="216"/>
      <c r="K36" s="215">
        <v>0</v>
      </c>
      <c r="L36" s="215">
        <v>0</v>
      </c>
      <c r="M36" s="216"/>
      <c r="N36" s="215">
        <v>2437924</v>
      </c>
      <c r="O36" s="215">
        <v>4538861</v>
      </c>
      <c r="P36" s="215">
        <v>29668394</v>
      </c>
      <c r="Q36" s="215">
        <v>0</v>
      </c>
      <c r="R36" s="216"/>
      <c r="S36" s="216"/>
      <c r="T36" s="215">
        <v>379208</v>
      </c>
      <c r="U36" s="215">
        <v>1713866</v>
      </c>
      <c r="V36" s="215">
        <v>19653509</v>
      </c>
      <c r="W36" s="215">
        <v>11201917</v>
      </c>
      <c r="X36" s="215">
        <v>105107543</v>
      </c>
      <c r="Y36" s="215">
        <v>1331694280</v>
      </c>
      <c r="Z36" s="215">
        <v>0</v>
      </c>
      <c r="AA36" s="215">
        <v>2950204</v>
      </c>
      <c r="AB36" s="215">
        <v>3081235</v>
      </c>
      <c r="AC36" s="216"/>
      <c r="AD36" s="216"/>
      <c r="AE36" s="216"/>
      <c r="AF36" s="215">
        <v>0</v>
      </c>
      <c r="AG36" s="215">
        <v>25814166</v>
      </c>
      <c r="AH36" s="215">
        <v>8906641</v>
      </c>
      <c r="AI36" s="215">
        <v>26904620</v>
      </c>
      <c r="AJ36" s="215">
        <v>309349062</v>
      </c>
      <c r="AK36" s="216"/>
      <c r="AL36" s="215">
        <v>2101752</v>
      </c>
      <c r="AM36" s="215">
        <v>17119806</v>
      </c>
      <c r="AN36" s="215">
        <v>40662912</v>
      </c>
      <c r="AO36" s="215">
        <v>0</v>
      </c>
      <c r="AP36" s="215">
        <v>200000097</v>
      </c>
      <c r="AQ36" s="216"/>
    </row>
    <row r="37" spans="1:43" x14ac:dyDescent="0.35">
      <c r="A37" s="217" t="s">
        <v>173</v>
      </c>
      <c r="B37" s="215">
        <v>2111484486</v>
      </c>
      <c r="C37" s="215">
        <v>4318250227</v>
      </c>
      <c r="D37" s="215">
        <v>7694194771</v>
      </c>
      <c r="E37" s="215">
        <v>12259642207</v>
      </c>
      <c r="F37" s="215">
        <v>24567093155</v>
      </c>
      <c r="G37" s="215">
        <v>172500539856</v>
      </c>
      <c r="H37" s="215">
        <v>2237039427</v>
      </c>
      <c r="I37" s="215">
        <v>2945401989</v>
      </c>
      <c r="J37" s="216"/>
      <c r="K37" s="215">
        <v>10342270858</v>
      </c>
      <c r="L37" s="215">
        <v>16618513166</v>
      </c>
      <c r="M37" s="216"/>
      <c r="N37" s="215">
        <v>1611406214</v>
      </c>
      <c r="O37" s="215">
        <v>3593031799</v>
      </c>
      <c r="P37" s="215">
        <v>5268387559</v>
      </c>
      <c r="Q37" s="215">
        <v>14300322631</v>
      </c>
      <c r="R37" s="216"/>
      <c r="S37" s="216"/>
      <c r="T37" s="215">
        <v>2384583409</v>
      </c>
      <c r="U37" s="215">
        <v>3486141989</v>
      </c>
      <c r="V37" s="215">
        <v>7793590168</v>
      </c>
      <c r="W37" s="215">
        <v>10478271379</v>
      </c>
      <c r="X37" s="215">
        <v>17159083000</v>
      </c>
      <c r="Y37" s="215">
        <v>207494281794</v>
      </c>
      <c r="Z37" s="215">
        <v>4221283863</v>
      </c>
      <c r="AA37" s="215">
        <v>6638805870</v>
      </c>
      <c r="AB37" s="215">
        <v>9841570338</v>
      </c>
      <c r="AC37" s="216"/>
      <c r="AD37" s="216"/>
      <c r="AE37" s="216"/>
      <c r="AF37" s="215">
        <v>2204617757</v>
      </c>
      <c r="AG37" s="215">
        <v>4227952625</v>
      </c>
      <c r="AH37" s="215">
        <v>7906987012</v>
      </c>
      <c r="AI37" s="215">
        <v>14476702475</v>
      </c>
      <c r="AJ37" s="215">
        <v>34642955370</v>
      </c>
      <c r="AK37" s="216"/>
      <c r="AL37" s="215">
        <v>1771722584</v>
      </c>
      <c r="AM37" s="215">
        <v>5171894650</v>
      </c>
      <c r="AN37" s="215">
        <v>6576396806</v>
      </c>
      <c r="AO37" s="215">
        <v>9369659310</v>
      </c>
      <c r="AP37" s="215">
        <v>22659309152</v>
      </c>
      <c r="AQ37" s="216"/>
    </row>
    <row r="38" spans="1:43" x14ac:dyDescent="0.35">
      <c r="A38" s="217" t="s">
        <v>174</v>
      </c>
      <c r="B38" s="215">
        <v>243212206</v>
      </c>
      <c r="C38" s="215">
        <v>1249575837</v>
      </c>
      <c r="D38" s="215">
        <v>2267311652</v>
      </c>
      <c r="E38" s="215">
        <v>3515557881</v>
      </c>
      <c r="F38" s="215">
        <v>9912208311</v>
      </c>
      <c r="G38" s="215">
        <v>56109447172</v>
      </c>
      <c r="H38" s="215">
        <v>151866945</v>
      </c>
      <c r="I38" s="215">
        <v>232988375</v>
      </c>
      <c r="J38" s="216"/>
      <c r="K38" s="215">
        <v>1761249000</v>
      </c>
      <c r="L38" s="215">
        <v>2470307685</v>
      </c>
      <c r="M38" s="216"/>
      <c r="N38" s="215">
        <v>336020155</v>
      </c>
      <c r="O38" s="215">
        <v>999642665</v>
      </c>
      <c r="P38" s="215">
        <v>1733954692</v>
      </c>
      <c r="Q38" s="215">
        <v>15505762169</v>
      </c>
      <c r="R38" s="216"/>
      <c r="S38" s="216"/>
      <c r="T38" s="215">
        <v>637621507</v>
      </c>
      <c r="U38" s="215">
        <v>1356981951</v>
      </c>
      <c r="V38" s="215">
        <v>1955715181</v>
      </c>
      <c r="W38" s="215">
        <v>2466181856</v>
      </c>
      <c r="X38" s="215">
        <v>6957958009</v>
      </c>
      <c r="Y38" s="215">
        <v>82472329490</v>
      </c>
      <c r="Z38" s="215">
        <v>117554981</v>
      </c>
      <c r="AA38" s="215">
        <v>2848751290</v>
      </c>
      <c r="AB38" s="215">
        <v>4689028781</v>
      </c>
      <c r="AC38" s="216"/>
      <c r="AD38" s="216"/>
      <c r="AE38" s="216"/>
      <c r="AF38" s="215">
        <v>55789862</v>
      </c>
      <c r="AG38" s="215">
        <v>1566827763</v>
      </c>
      <c r="AH38" s="215">
        <v>2186904220</v>
      </c>
      <c r="AI38" s="215">
        <v>5665985816</v>
      </c>
      <c r="AJ38" s="215">
        <v>14108682590</v>
      </c>
      <c r="AK38" s="216"/>
      <c r="AL38" s="215">
        <v>198590179</v>
      </c>
      <c r="AM38" s="215">
        <v>1523320417</v>
      </c>
      <c r="AN38" s="215">
        <v>2288195346</v>
      </c>
      <c r="AO38" s="215">
        <v>1459104500</v>
      </c>
      <c r="AP38" s="215">
        <v>10038913221</v>
      </c>
      <c r="AQ38" s="216"/>
    </row>
    <row r="39" spans="1:43" x14ac:dyDescent="0.35">
      <c r="A39" s="217" t="s">
        <v>175</v>
      </c>
      <c r="B39" s="215">
        <v>21011841</v>
      </c>
      <c r="C39" s="215">
        <v>24140829</v>
      </c>
      <c r="D39" s="215">
        <v>36294712</v>
      </c>
      <c r="E39" s="215">
        <v>77382202</v>
      </c>
      <c r="F39" s="215">
        <v>310323500</v>
      </c>
      <c r="G39" s="215">
        <v>49314674</v>
      </c>
      <c r="H39" s="215">
        <v>13941362</v>
      </c>
      <c r="I39" s="215">
        <v>64503775</v>
      </c>
      <c r="J39" s="216"/>
      <c r="K39" s="215">
        <v>381224000</v>
      </c>
      <c r="L39" s="215">
        <v>289644350</v>
      </c>
      <c r="M39" s="216"/>
      <c r="N39" s="215">
        <v>87321355</v>
      </c>
      <c r="O39" s="215">
        <v>19683683</v>
      </c>
      <c r="P39" s="215">
        <v>45904338</v>
      </c>
      <c r="Q39" s="215">
        <v>233205718</v>
      </c>
      <c r="R39" s="216"/>
      <c r="S39" s="216"/>
      <c r="T39" s="215">
        <v>1311111</v>
      </c>
      <c r="U39" s="215">
        <v>2829651</v>
      </c>
      <c r="V39" s="215">
        <v>10581470</v>
      </c>
      <c r="W39" s="215">
        <v>59493953</v>
      </c>
      <c r="X39" s="215">
        <v>531300000</v>
      </c>
      <c r="Y39" s="215">
        <v>3735680</v>
      </c>
      <c r="Z39" s="215">
        <v>20999241</v>
      </c>
      <c r="AA39" s="215">
        <v>90826053</v>
      </c>
      <c r="AB39" s="215">
        <v>303490421</v>
      </c>
      <c r="AC39" s="216"/>
      <c r="AD39" s="216"/>
      <c r="AE39" s="216"/>
      <c r="AF39" s="215">
        <v>1126818</v>
      </c>
      <c r="AG39" s="215">
        <v>7792423</v>
      </c>
      <c r="AH39" s="215">
        <v>16693159</v>
      </c>
      <c r="AI39" s="215">
        <v>14896529</v>
      </c>
      <c r="AJ39" s="215">
        <v>91759268</v>
      </c>
      <c r="AK39" s="216"/>
      <c r="AL39" s="215">
        <v>544600</v>
      </c>
      <c r="AM39" s="215">
        <v>7335122</v>
      </c>
      <c r="AN39" s="215">
        <v>2513357</v>
      </c>
      <c r="AO39" s="215">
        <v>102150000</v>
      </c>
      <c r="AP39" s="215">
        <v>0</v>
      </c>
      <c r="AQ39" s="216"/>
    </row>
    <row r="40" spans="1:43" x14ac:dyDescent="0.35">
      <c r="A40" s="217" t="s">
        <v>176</v>
      </c>
      <c r="B40" s="215">
        <v>189376929</v>
      </c>
      <c r="C40" s="215">
        <v>1154221406</v>
      </c>
      <c r="D40" s="215">
        <v>2131981355</v>
      </c>
      <c r="E40" s="215">
        <v>3071789321</v>
      </c>
      <c r="F40" s="215">
        <v>8346861960</v>
      </c>
      <c r="G40" s="215">
        <v>38281310785</v>
      </c>
      <c r="H40" s="215">
        <v>141248754</v>
      </c>
      <c r="I40" s="215">
        <v>163396287</v>
      </c>
      <c r="J40" s="216"/>
      <c r="K40" s="215">
        <v>1380025000</v>
      </c>
      <c r="L40" s="215">
        <v>2180663335</v>
      </c>
      <c r="M40" s="216"/>
      <c r="N40" s="215">
        <v>142189430</v>
      </c>
      <c r="O40" s="215">
        <v>607353745</v>
      </c>
      <c r="P40" s="215">
        <v>567792854</v>
      </c>
      <c r="Q40" s="215">
        <v>2587237000</v>
      </c>
      <c r="R40" s="216"/>
      <c r="S40" s="216"/>
      <c r="T40" s="215">
        <v>636254506</v>
      </c>
      <c r="U40" s="215">
        <v>1277175693</v>
      </c>
      <c r="V40" s="215">
        <v>1928721956</v>
      </c>
      <c r="W40" s="215">
        <v>2404741840</v>
      </c>
      <c r="X40" s="215">
        <v>6384539908</v>
      </c>
      <c r="Y40" s="215">
        <v>51355655813</v>
      </c>
      <c r="Z40" s="215">
        <v>96555740</v>
      </c>
      <c r="AA40" s="215">
        <v>2753810612</v>
      </c>
      <c r="AB40" s="215">
        <v>4385538360</v>
      </c>
      <c r="AC40" s="216"/>
      <c r="AD40" s="216"/>
      <c r="AE40" s="216"/>
      <c r="AF40" s="215">
        <v>54663044</v>
      </c>
      <c r="AG40" s="215">
        <v>1557925044</v>
      </c>
      <c r="AH40" s="215">
        <v>2170211061</v>
      </c>
      <c r="AI40" s="215">
        <v>5651089286</v>
      </c>
      <c r="AJ40" s="215">
        <v>14016923322</v>
      </c>
      <c r="AK40" s="216"/>
      <c r="AL40" s="215">
        <v>196303853</v>
      </c>
      <c r="AM40" s="215">
        <v>1473269899</v>
      </c>
      <c r="AN40" s="215">
        <v>1943041068</v>
      </c>
      <c r="AO40" s="215">
        <v>1356954500</v>
      </c>
      <c r="AP40" s="215">
        <v>4512649221</v>
      </c>
      <c r="AQ40" s="216"/>
    </row>
    <row r="41" spans="1:43" x14ac:dyDescent="0.35">
      <c r="A41" s="217" t="s">
        <v>164</v>
      </c>
      <c r="B41" s="215">
        <v>33817961</v>
      </c>
      <c r="C41" s="215">
        <v>71213602</v>
      </c>
      <c r="D41" s="215">
        <v>99035585</v>
      </c>
      <c r="E41" s="215">
        <v>366386357</v>
      </c>
      <c r="F41" s="215">
        <v>1255022850</v>
      </c>
      <c r="G41" s="215">
        <v>17778821712</v>
      </c>
      <c r="H41" s="215">
        <v>0</v>
      </c>
      <c r="I41" s="215">
        <v>5088312</v>
      </c>
      <c r="J41" s="216"/>
      <c r="K41" s="215">
        <v>0</v>
      </c>
      <c r="L41" s="215">
        <v>0</v>
      </c>
      <c r="M41" s="216"/>
      <c r="N41" s="215">
        <v>106509369</v>
      </c>
      <c r="O41" s="215">
        <v>372605236</v>
      </c>
      <c r="P41" s="215">
        <v>1120257500</v>
      </c>
      <c r="Q41" s="215">
        <v>12685319451</v>
      </c>
      <c r="R41" s="216"/>
      <c r="S41" s="216"/>
      <c r="T41" s="215">
        <v>55890</v>
      </c>
      <c r="U41" s="215">
        <v>76976606</v>
      </c>
      <c r="V41" s="215">
        <v>16411753</v>
      </c>
      <c r="W41" s="215">
        <v>1946061</v>
      </c>
      <c r="X41" s="215">
        <v>42118101</v>
      </c>
      <c r="Y41" s="215">
        <v>31112937997</v>
      </c>
      <c r="Z41" s="215">
        <v>0</v>
      </c>
      <c r="AA41" s="215">
        <v>4114625</v>
      </c>
      <c r="AB41" s="215">
        <v>0</v>
      </c>
      <c r="AC41" s="216"/>
      <c r="AD41" s="216"/>
      <c r="AE41" s="216"/>
      <c r="AF41" s="215">
        <v>0</v>
      </c>
      <c r="AG41" s="215">
        <v>1110296</v>
      </c>
      <c r="AH41" s="215">
        <v>0</v>
      </c>
      <c r="AI41" s="215">
        <v>0</v>
      </c>
      <c r="AJ41" s="215">
        <v>0</v>
      </c>
      <c r="AK41" s="216"/>
      <c r="AL41" s="215">
        <v>1741726</v>
      </c>
      <c r="AM41" s="215">
        <v>42715396</v>
      </c>
      <c r="AN41" s="215">
        <v>342640920</v>
      </c>
      <c r="AO41" s="215">
        <v>0</v>
      </c>
      <c r="AP41" s="215">
        <v>5526264000</v>
      </c>
      <c r="AQ41" s="216"/>
    </row>
    <row r="42" spans="1:43" x14ac:dyDescent="0.35">
      <c r="A42" s="217" t="s">
        <v>177</v>
      </c>
      <c r="B42" s="215">
        <v>-13957250</v>
      </c>
      <c r="C42" s="215">
        <v>-55931779</v>
      </c>
      <c r="D42" s="215">
        <v>-109004866</v>
      </c>
      <c r="E42" s="215">
        <v>-310992720</v>
      </c>
      <c r="F42" s="215">
        <v>-985165201</v>
      </c>
      <c r="G42" s="215">
        <v>-3765029674</v>
      </c>
      <c r="H42" s="215">
        <v>0</v>
      </c>
      <c r="I42" s="215">
        <v>0</v>
      </c>
      <c r="J42" s="216"/>
      <c r="K42" s="215">
        <v>0</v>
      </c>
      <c r="L42" s="215">
        <v>0</v>
      </c>
      <c r="M42" s="216"/>
      <c r="N42" s="215">
        <v>-47237175</v>
      </c>
      <c r="O42" s="215">
        <v>-4758694</v>
      </c>
      <c r="P42" s="215">
        <v>0</v>
      </c>
      <c r="Q42" s="215">
        <v>-10759283683</v>
      </c>
      <c r="R42" s="216"/>
      <c r="S42" s="216"/>
      <c r="T42" s="215">
        <v>0</v>
      </c>
      <c r="U42" s="215">
        <v>-136408780</v>
      </c>
      <c r="V42" s="215">
        <v>-428571</v>
      </c>
      <c r="W42" s="215">
        <v>-1151349</v>
      </c>
      <c r="X42" s="215">
        <v>-6390346</v>
      </c>
      <c r="Y42" s="215">
        <v>-5762819815</v>
      </c>
      <c r="Z42" s="215">
        <v>0</v>
      </c>
      <c r="AA42" s="215">
        <v>-488136817</v>
      </c>
      <c r="AB42" s="215">
        <v>-11761500</v>
      </c>
      <c r="AC42" s="216"/>
      <c r="AD42" s="216"/>
      <c r="AE42" s="216"/>
      <c r="AF42" s="215">
        <v>0</v>
      </c>
      <c r="AG42" s="215">
        <v>-2549616</v>
      </c>
      <c r="AH42" s="215">
        <v>-48632297</v>
      </c>
      <c r="AI42" s="215">
        <v>-76591648</v>
      </c>
      <c r="AJ42" s="215">
        <v>0</v>
      </c>
      <c r="AK42" s="216"/>
      <c r="AL42" s="215">
        <v>-1076952</v>
      </c>
      <c r="AM42" s="215">
        <v>-32400990</v>
      </c>
      <c r="AN42" s="215">
        <v>-453327428</v>
      </c>
      <c r="AO42" s="215">
        <v>0</v>
      </c>
      <c r="AP42" s="215">
        <v>-3846722990</v>
      </c>
      <c r="AQ42" s="216"/>
    </row>
    <row r="43" spans="1:43" x14ac:dyDescent="0.35">
      <c r="A43" s="217" t="s">
        <v>178</v>
      </c>
      <c r="B43" s="215">
        <v>48832616</v>
      </c>
      <c r="C43" s="215">
        <v>197185603</v>
      </c>
      <c r="D43" s="215">
        <v>421714350</v>
      </c>
      <c r="E43" s="215">
        <v>973100083</v>
      </c>
      <c r="F43" s="215">
        <v>2482841098</v>
      </c>
      <c r="G43" s="215">
        <v>9340721330</v>
      </c>
      <c r="H43" s="215">
        <v>22711488</v>
      </c>
      <c r="I43" s="215">
        <v>117873957</v>
      </c>
      <c r="J43" s="216"/>
      <c r="K43" s="215">
        <v>1934245849</v>
      </c>
      <c r="L43" s="215">
        <v>1727083680</v>
      </c>
      <c r="M43" s="216"/>
      <c r="N43" s="215">
        <v>36387277</v>
      </c>
      <c r="O43" s="215">
        <v>142253563</v>
      </c>
      <c r="P43" s="215">
        <v>549867254</v>
      </c>
      <c r="Q43" s="215">
        <v>616295056</v>
      </c>
      <c r="R43" s="216"/>
      <c r="S43" s="216"/>
      <c r="T43" s="215">
        <v>97834034</v>
      </c>
      <c r="U43" s="215">
        <v>158895410</v>
      </c>
      <c r="V43" s="215">
        <v>387882460</v>
      </c>
      <c r="W43" s="215">
        <v>1032042593</v>
      </c>
      <c r="X43" s="215">
        <v>1538670848</v>
      </c>
      <c r="Y43" s="215">
        <v>12427220201</v>
      </c>
      <c r="Z43" s="215">
        <v>296697585</v>
      </c>
      <c r="AA43" s="215">
        <v>637127105</v>
      </c>
      <c r="AB43" s="215">
        <v>377360354</v>
      </c>
      <c r="AC43" s="216"/>
      <c r="AD43" s="216"/>
      <c r="AE43" s="216"/>
      <c r="AF43" s="215">
        <v>29905008</v>
      </c>
      <c r="AG43" s="215">
        <v>185820006</v>
      </c>
      <c r="AH43" s="215">
        <v>398085320</v>
      </c>
      <c r="AI43" s="215">
        <v>981695312</v>
      </c>
      <c r="AJ43" s="215">
        <v>4520445708</v>
      </c>
      <c r="AK43" s="216"/>
      <c r="AL43" s="215">
        <v>54024539</v>
      </c>
      <c r="AM43" s="215">
        <v>234344977</v>
      </c>
      <c r="AN43" s="215">
        <v>460233765</v>
      </c>
      <c r="AO43" s="215">
        <v>934062044</v>
      </c>
      <c r="AP43" s="215">
        <v>2161551475</v>
      </c>
      <c r="AQ43" s="216"/>
    </row>
    <row r="44" spans="1:43" x14ac:dyDescent="0.35">
      <c r="A44" s="217" t="s">
        <v>179</v>
      </c>
      <c r="B44" s="215">
        <v>40599550</v>
      </c>
      <c r="C44" s="215">
        <v>124422817</v>
      </c>
      <c r="D44" s="215">
        <v>500126665</v>
      </c>
      <c r="E44" s="215">
        <v>543354962</v>
      </c>
      <c r="F44" s="215">
        <v>1347758896</v>
      </c>
      <c r="G44" s="215">
        <v>40034992819</v>
      </c>
      <c r="H44" s="215">
        <v>63957792</v>
      </c>
      <c r="I44" s="215">
        <v>113963172</v>
      </c>
      <c r="J44" s="216"/>
      <c r="K44" s="215">
        <v>724451948</v>
      </c>
      <c r="L44" s="215">
        <v>1508146360</v>
      </c>
      <c r="M44" s="216"/>
      <c r="N44" s="215">
        <v>10568419</v>
      </c>
      <c r="O44" s="215">
        <v>111732918</v>
      </c>
      <c r="P44" s="215">
        <v>19707000</v>
      </c>
      <c r="Q44" s="215">
        <v>172694000</v>
      </c>
      <c r="R44" s="216"/>
      <c r="S44" s="216"/>
      <c r="T44" s="215">
        <v>39451113</v>
      </c>
      <c r="U44" s="215">
        <v>83077014</v>
      </c>
      <c r="V44" s="215">
        <v>1289336079</v>
      </c>
      <c r="W44" s="215">
        <v>363223726</v>
      </c>
      <c r="X44" s="215">
        <v>704187923</v>
      </c>
      <c r="Y44" s="215">
        <v>47988539861</v>
      </c>
      <c r="Z44" s="215">
        <v>47031322</v>
      </c>
      <c r="AA44" s="215">
        <v>403391383</v>
      </c>
      <c r="AB44" s="215">
        <v>322477437</v>
      </c>
      <c r="AC44" s="216"/>
      <c r="AD44" s="216"/>
      <c r="AE44" s="216"/>
      <c r="AF44" s="215">
        <v>42379359</v>
      </c>
      <c r="AG44" s="215">
        <v>113913119</v>
      </c>
      <c r="AH44" s="215">
        <v>237638769</v>
      </c>
      <c r="AI44" s="215">
        <v>438528129</v>
      </c>
      <c r="AJ44" s="215">
        <v>514365853</v>
      </c>
      <c r="AK44" s="216"/>
      <c r="AL44" s="215">
        <v>7942682</v>
      </c>
      <c r="AM44" s="215">
        <v>111076546</v>
      </c>
      <c r="AN44" s="215">
        <v>249498852</v>
      </c>
      <c r="AO44" s="215">
        <v>1425102914</v>
      </c>
      <c r="AP44" s="215">
        <v>1233899631</v>
      </c>
      <c r="AQ44" s="216"/>
    </row>
    <row r="45" spans="1:43" x14ac:dyDescent="0.35">
      <c r="A45" s="217" t="s">
        <v>180</v>
      </c>
      <c r="B45" s="215">
        <v>1795768054</v>
      </c>
      <c r="C45" s="215">
        <v>2811423742</v>
      </c>
      <c r="D45" s="215">
        <v>4651403211</v>
      </c>
      <c r="E45" s="215">
        <v>7595405224</v>
      </c>
      <c r="F45" s="215">
        <v>11177497951</v>
      </c>
      <c r="G45" s="215">
        <v>74902482776</v>
      </c>
      <c r="H45" s="215">
        <v>2002105529</v>
      </c>
      <c r="I45" s="215">
        <v>2483643019</v>
      </c>
      <c r="J45" s="216"/>
      <c r="K45" s="215">
        <v>6107773061</v>
      </c>
      <c r="L45" s="215">
        <v>9935323942</v>
      </c>
      <c r="M45" s="216"/>
      <c r="N45" s="215">
        <v>1278642616</v>
      </c>
      <c r="O45" s="215">
        <v>2369337220</v>
      </c>
      <c r="P45" s="215">
        <v>3002838639</v>
      </c>
      <c r="Q45" s="215">
        <v>8858060729</v>
      </c>
      <c r="R45" s="216"/>
      <c r="S45" s="216"/>
      <c r="T45" s="215">
        <v>1616476051</v>
      </c>
      <c r="U45" s="215">
        <v>2025300078</v>
      </c>
      <c r="V45" s="215">
        <v>4199999222</v>
      </c>
      <c r="W45" s="215">
        <v>6704583486</v>
      </c>
      <c r="X45" s="215">
        <v>8086482336</v>
      </c>
      <c r="Y45" s="215">
        <v>77316729721</v>
      </c>
      <c r="Z45" s="215">
        <v>3782937603</v>
      </c>
      <c r="AA45" s="215">
        <v>3249307266</v>
      </c>
      <c r="AB45" s="215">
        <v>4515751673</v>
      </c>
      <c r="AC45" s="216"/>
      <c r="AD45" s="216"/>
      <c r="AE45" s="216"/>
      <c r="AF45" s="215">
        <v>2079614625</v>
      </c>
      <c r="AG45" s="215">
        <v>2387057961</v>
      </c>
      <c r="AH45" s="215">
        <v>5166627184</v>
      </c>
      <c r="AI45" s="215">
        <v>7481005082</v>
      </c>
      <c r="AJ45" s="215">
        <v>15712902010</v>
      </c>
      <c r="AK45" s="216"/>
      <c r="AL45" s="215">
        <v>1513341077</v>
      </c>
      <c r="AM45" s="215">
        <v>3322720251</v>
      </c>
      <c r="AN45" s="215">
        <v>4082394751</v>
      </c>
      <c r="AO45" s="215">
        <v>5586737617</v>
      </c>
      <c r="AP45" s="215">
        <v>9626123489</v>
      </c>
      <c r="AQ45" s="216"/>
    </row>
    <row r="46" spans="1:43" x14ac:dyDescent="0.35">
      <c r="A46" s="217" t="s">
        <v>181</v>
      </c>
      <c r="B46" s="215">
        <v>197025879</v>
      </c>
      <c r="C46" s="215">
        <v>283758242</v>
      </c>
      <c r="D46" s="215">
        <v>552339020</v>
      </c>
      <c r="E46" s="215">
        <v>1221746528</v>
      </c>
      <c r="F46" s="215">
        <v>997351915</v>
      </c>
      <c r="G46" s="215">
        <v>40758687379</v>
      </c>
      <c r="H46" s="215">
        <v>333643600</v>
      </c>
      <c r="I46" s="215">
        <v>320323799</v>
      </c>
      <c r="J46" s="216"/>
      <c r="K46" s="215">
        <v>1812360480</v>
      </c>
      <c r="L46" s="215">
        <v>1134581480</v>
      </c>
      <c r="M46" s="216"/>
      <c r="N46" s="215">
        <v>62451429</v>
      </c>
      <c r="O46" s="215">
        <v>67365063</v>
      </c>
      <c r="P46" s="215">
        <v>0</v>
      </c>
      <c r="Q46" s="215">
        <v>150003000</v>
      </c>
      <c r="R46" s="216"/>
      <c r="S46" s="216"/>
      <c r="T46" s="215">
        <v>77461436</v>
      </c>
      <c r="U46" s="215">
        <v>290942752</v>
      </c>
      <c r="V46" s="215">
        <v>835020268</v>
      </c>
      <c r="W46" s="215">
        <v>1615191420</v>
      </c>
      <c r="X46" s="215">
        <v>781412033</v>
      </c>
      <c r="Y46" s="215">
        <v>55440011333</v>
      </c>
      <c r="Z46" s="215">
        <v>136146928</v>
      </c>
      <c r="AA46" s="215">
        <v>423025784</v>
      </c>
      <c r="AB46" s="215">
        <v>132360750</v>
      </c>
      <c r="AC46" s="216"/>
      <c r="AD46" s="216"/>
      <c r="AE46" s="216"/>
      <c r="AF46" s="215">
        <v>217235658</v>
      </c>
      <c r="AG46" s="215">
        <v>115151765</v>
      </c>
      <c r="AH46" s="215">
        <v>206613120</v>
      </c>
      <c r="AI46" s="215">
        <v>597641064</v>
      </c>
      <c r="AJ46" s="215">
        <v>16650530</v>
      </c>
      <c r="AK46" s="216"/>
      <c r="AL46" s="215">
        <v>279065930</v>
      </c>
      <c r="AM46" s="215">
        <v>692291895</v>
      </c>
      <c r="AN46" s="215">
        <v>631563103</v>
      </c>
      <c r="AO46" s="215">
        <v>16159250</v>
      </c>
      <c r="AP46" s="215">
        <v>187708365</v>
      </c>
      <c r="AQ46" s="216"/>
    </row>
    <row r="47" spans="1:43" x14ac:dyDescent="0.35">
      <c r="A47" s="217" t="s">
        <v>164</v>
      </c>
      <c r="B47" s="215">
        <v>1598742174</v>
      </c>
      <c r="C47" s="215">
        <v>2527665495</v>
      </c>
      <c r="D47" s="215">
        <v>4099064191</v>
      </c>
      <c r="E47" s="215">
        <v>6373658695</v>
      </c>
      <c r="F47" s="215">
        <v>10180146035</v>
      </c>
      <c r="G47" s="215">
        <v>34143795397</v>
      </c>
      <c r="H47" s="215">
        <v>1668461929</v>
      </c>
      <c r="I47" s="215">
        <v>2163319219</v>
      </c>
      <c r="J47" s="216"/>
      <c r="K47" s="215">
        <v>4295412581</v>
      </c>
      <c r="L47" s="215">
        <v>8800742462</v>
      </c>
      <c r="M47" s="216"/>
      <c r="N47" s="215">
        <v>1216191186</v>
      </c>
      <c r="O47" s="215">
        <v>2301972156</v>
      </c>
      <c r="P47" s="215">
        <v>3002838639</v>
      </c>
      <c r="Q47" s="215">
        <v>8708057729</v>
      </c>
      <c r="R47" s="216"/>
      <c r="S47" s="216"/>
      <c r="T47" s="215">
        <v>1539014615</v>
      </c>
      <c r="U47" s="215">
        <v>1734357326</v>
      </c>
      <c r="V47" s="215">
        <v>3364978953</v>
      </c>
      <c r="W47" s="215">
        <v>5089392066</v>
      </c>
      <c r="X47" s="215">
        <v>7305070303</v>
      </c>
      <c r="Y47" s="215">
        <v>21876718387</v>
      </c>
      <c r="Z47" s="215">
        <v>3646790674</v>
      </c>
      <c r="AA47" s="215">
        <v>2826281482</v>
      </c>
      <c r="AB47" s="215">
        <v>4383390923</v>
      </c>
      <c r="AC47" s="216"/>
      <c r="AD47" s="216"/>
      <c r="AE47" s="216"/>
      <c r="AF47" s="215">
        <v>1862378966</v>
      </c>
      <c r="AG47" s="215">
        <v>2271906195</v>
      </c>
      <c r="AH47" s="215">
        <v>4960014064</v>
      </c>
      <c r="AI47" s="215">
        <v>6883364017</v>
      </c>
      <c r="AJ47" s="215">
        <v>15696251480</v>
      </c>
      <c r="AK47" s="216"/>
      <c r="AL47" s="215">
        <v>1234275146</v>
      </c>
      <c r="AM47" s="215">
        <v>2630428355</v>
      </c>
      <c r="AN47" s="215">
        <v>3450831648</v>
      </c>
      <c r="AO47" s="215">
        <v>5570578367</v>
      </c>
      <c r="AP47" s="215">
        <v>9438415123</v>
      </c>
      <c r="AQ47" s="216"/>
    </row>
    <row r="48" spans="1:43" x14ac:dyDescent="0.35">
      <c r="A48" s="217" t="s">
        <v>172</v>
      </c>
      <c r="B48" s="215">
        <v>500104</v>
      </c>
      <c r="C48" s="215">
        <v>6933918</v>
      </c>
      <c r="D48" s="215">
        <v>2522465</v>
      </c>
      <c r="E48" s="215">
        <v>16100729</v>
      </c>
      <c r="F48" s="215">
        <v>840431750</v>
      </c>
      <c r="G48" s="215">
        <v>84539183</v>
      </c>
      <c r="H48" s="215">
        <v>576463</v>
      </c>
      <c r="I48" s="215">
        <v>13388158</v>
      </c>
      <c r="J48" s="216"/>
      <c r="K48" s="215">
        <v>0</v>
      </c>
      <c r="L48" s="215">
        <v>1282217499</v>
      </c>
      <c r="M48" s="216"/>
      <c r="N48" s="215">
        <v>187631</v>
      </c>
      <c r="O48" s="215">
        <v>0</v>
      </c>
      <c r="P48" s="215">
        <v>0</v>
      </c>
      <c r="Q48" s="215">
        <v>0</v>
      </c>
      <c r="R48" s="216"/>
      <c r="S48" s="216"/>
      <c r="T48" s="215">
        <v>0</v>
      </c>
      <c r="U48" s="215">
        <v>13094455</v>
      </c>
      <c r="V48" s="215">
        <v>0</v>
      </c>
      <c r="W48" s="215">
        <v>1437500</v>
      </c>
      <c r="X48" s="215">
        <v>24261800</v>
      </c>
      <c r="Y48" s="215">
        <v>147943571</v>
      </c>
      <c r="Z48" s="215">
        <v>0</v>
      </c>
      <c r="AA48" s="215">
        <v>0</v>
      </c>
      <c r="AB48" s="215">
        <v>0</v>
      </c>
      <c r="AC48" s="216"/>
      <c r="AD48" s="216"/>
      <c r="AE48" s="216"/>
      <c r="AF48" s="215">
        <v>703636</v>
      </c>
      <c r="AG48" s="215">
        <v>92592</v>
      </c>
      <c r="AH48" s="215">
        <v>6921678</v>
      </c>
      <c r="AI48" s="215">
        <v>53529791</v>
      </c>
      <c r="AJ48" s="215">
        <v>0</v>
      </c>
      <c r="AK48" s="216"/>
      <c r="AL48" s="215">
        <v>0</v>
      </c>
      <c r="AM48" s="215">
        <v>24771228</v>
      </c>
      <c r="AN48" s="215">
        <v>2965025</v>
      </c>
      <c r="AO48" s="215">
        <v>0</v>
      </c>
      <c r="AP48" s="215">
        <v>3734316584</v>
      </c>
      <c r="AQ48" s="216"/>
    </row>
    <row r="49" spans="1:43" x14ac:dyDescent="0.35">
      <c r="A49" s="217" t="s">
        <v>182</v>
      </c>
      <c r="B49" s="215">
        <v>-3470802</v>
      </c>
      <c r="C49" s="215">
        <v>-15359907</v>
      </c>
      <c r="D49" s="215">
        <v>-39878695</v>
      </c>
      <c r="E49" s="215">
        <v>-72884005</v>
      </c>
      <c r="F49" s="215">
        <v>-208479717</v>
      </c>
      <c r="G49" s="215">
        <v>-4206613751</v>
      </c>
      <c r="H49" s="215">
        <v>-4178792</v>
      </c>
      <c r="I49" s="215">
        <v>-16454693</v>
      </c>
      <c r="J49" s="216"/>
      <c r="K49" s="215">
        <v>-185449000</v>
      </c>
      <c r="L49" s="215">
        <v>-304566000</v>
      </c>
      <c r="M49" s="216"/>
      <c r="N49" s="215">
        <v>-3162710</v>
      </c>
      <c r="O49" s="215">
        <v>-25175874</v>
      </c>
      <c r="P49" s="215">
        <v>-37980026</v>
      </c>
      <c r="Q49" s="215">
        <v>-93205640</v>
      </c>
      <c r="R49" s="216"/>
      <c r="S49" s="216"/>
      <c r="T49" s="215">
        <v>-6799297</v>
      </c>
      <c r="U49" s="215">
        <v>-14798119</v>
      </c>
      <c r="V49" s="215">
        <v>-38914204</v>
      </c>
      <c r="W49" s="215">
        <v>-88046496</v>
      </c>
      <c r="X49" s="215">
        <v>-146087770</v>
      </c>
      <c r="Y49" s="215">
        <v>-7095661236</v>
      </c>
      <c r="Z49" s="215">
        <v>-22937629</v>
      </c>
      <c r="AA49" s="215">
        <v>-11634357</v>
      </c>
      <c r="AB49" s="215">
        <v>-51286408</v>
      </c>
      <c r="AC49" s="216"/>
      <c r="AD49" s="216"/>
      <c r="AE49" s="216"/>
      <c r="AF49" s="215">
        <v>-3774735</v>
      </c>
      <c r="AG49" s="215">
        <v>-23209201</v>
      </c>
      <c r="AH49" s="215">
        <v>-40557862</v>
      </c>
      <c r="AI49" s="215">
        <v>-67450007</v>
      </c>
      <c r="AJ49" s="215">
        <v>-213440791</v>
      </c>
      <c r="AK49" s="216"/>
      <c r="AL49" s="215">
        <v>-1098942</v>
      </c>
      <c r="AM49" s="215">
        <v>-11937780</v>
      </c>
      <c r="AN49" s="215">
        <v>-53563507</v>
      </c>
      <c r="AO49" s="215">
        <v>-35348015</v>
      </c>
      <c r="AP49" s="215">
        <v>-288772259</v>
      </c>
      <c r="AQ49" s="216"/>
    </row>
    <row r="50" spans="1:43" x14ac:dyDescent="0.35">
      <c r="A50" s="217" t="s">
        <v>183</v>
      </c>
      <c r="B50" s="215">
        <v>1600486110</v>
      </c>
      <c r="C50" s="215">
        <v>3121669900</v>
      </c>
      <c r="D50" s="215">
        <v>5361505117</v>
      </c>
      <c r="E50" s="215">
        <v>7807916489</v>
      </c>
      <c r="F50" s="215">
        <v>14895746220</v>
      </c>
      <c r="G50" s="215">
        <v>48140768013</v>
      </c>
      <c r="H50" s="215">
        <v>1371196771</v>
      </c>
      <c r="I50" s="215">
        <v>1600904933</v>
      </c>
      <c r="J50" s="216"/>
      <c r="K50" s="215">
        <v>8497037179</v>
      </c>
      <c r="L50" s="215">
        <v>7660747217</v>
      </c>
      <c r="M50" s="216"/>
      <c r="N50" s="215">
        <v>1688955293</v>
      </c>
      <c r="O50" s="215">
        <v>2871798838</v>
      </c>
      <c r="P50" s="215">
        <v>5397076041</v>
      </c>
      <c r="Q50" s="215">
        <v>14398254636</v>
      </c>
      <c r="R50" s="216"/>
      <c r="S50" s="216"/>
      <c r="T50" s="215">
        <v>1322020006</v>
      </c>
      <c r="U50" s="215">
        <v>2454599704</v>
      </c>
      <c r="V50" s="215">
        <v>4715850176</v>
      </c>
      <c r="W50" s="215">
        <v>7382299487</v>
      </c>
      <c r="X50" s="215">
        <v>14298819783</v>
      </c>
      <c r="Y50" s="215">
        <v>52113060922</v>
      </c>
      <c r="Z50" s="215">
        <v>2881091333</v>
      </c>
      <c r="AA50" s="215">
        <v>3369136577</v>
      </c>
      <c r="AB50" s="215">
        <v>5316475385</v>
      </c>
      <c r="AC50" s="216"/>
      <c r="AD50" s="216"/>
      <c r="AE50" s="216"/>
      <c r="AF50" s="215">
        <v>1886763629</v>
      </c>
      <c r="AG50" s="215">
        <v>3598592108</v>
      </c>
      <c r="AH50" s="215">
        <v>5588271890</v>
      </c>
      <c r="AI50" s="215">
        <v>7829186676</v>
      </c>
      <c r="AJ50" s="215">
        <v>18497849442</v>
      </c>
      <c r="AK50" s="216"/>
      <c r="AL50" s="215">
        <v>1366516976</v>
      </c>
      <c r="AM50" s="215">
        <v>3615737957</v>
      </c>
      <c r="AN50" s="215">
        <v>3979920020</v>
      </c>
      <c r="AO50" s="215">
        <v>7728765095</v>
      </c>
      <c r="AP50" s="215">
        <v>14352907779</v>
      </c>
      <c r="AQ50" s="216"/>
    </row>
    <row r="51" spans="1:43" x14ac:dyDescent="0.35">
      <c r="A51" s="217" t="s">
        <v>184</v>
      </c>
      <c r="B51" s="215">
        <v>236484025</v>
      </c>
      <c r="C51" s="215">
        <v>732402954</v>
      </c>
      <c r="D51" s="215">
        <v>1284430412</v>
      </c>
      <c r="E51" s="215">
        <v>2481859510</v>
      </c>
      <c r="F51" s="215">
        <v>4311102373</v>
      </c>
      <c r="G51" s="215">
        <v>14587187592</v>
      </c>
      <c r="H51" s="215">
        <v>176632671</v>
      </c>
      <c r="I51" s="215">
        <v>293867891</v>
      </c>
      <c r="J51" s="216"/>
      <c r="K51" s="215">
        <v>3953057427</v>
      </c>
      <c r="L51" s="215">
        <v>3314591345</v>
      </c>
      <c r="M51" s="216"/>
      <c r="N51" s="215">
        <v>301548501</v>
      </c>
      <c r="O51" s="215">
        <v>655721488</v>
      </c>
      <c r="P51" s="215">
        <v>1815802762</v>
      </c>
      <c r="Q51" s="215">
        <v>4955009755</v>
      </c>
      <c r="R51" s="216"/>
      <c r="S51" s="216"/>
      <c r="T51" s="215">
        <v>329064118</v>
      </c>
      <c r="U51" s="215">
        <v>666849398</v>
      </c>
      <c r="V51" s="215">
        <v>1473446200</v>
      </c>
      <c r="W51" s="215">
        <v>2994126018</v>
      </c>
      <c r="X51" s="215">
        <v>5470039607</v>
      </c>
      <c r="Y51" s="215">
        <v>13829475176</v>
      </c>
      <c r="Z51" s="215">
        <v>396201290</v>
      </c>
      <c r="AA51" s="215">
        <v>954165367</v>
      </c>
      <c r="AB51" s="215">
        <v>1300893354</v>
      </c>
      <c r="AC51" s="216"/>
      <c r="AD51" s="216"/>
      <c r="AE51" s="216"/>
      <c r="AF51" s="215">
        <v>210749004</v>
      </c>
      <c r="AG51" s="215">
        <v>775557278</v>
      </c>
      <c r="AH51" s="215">
        <v>1366350271</v>
      </c>
      <c r="AI51" s="215">
        <v>2066545136</v>
      </c>
      <c r="AJ51" s="215">
        <v>5344304344</v>
      </c>
      <c r="AK51" s="216"/>
      <c r="AL51" s="215">
        <v>196473424</v>
      </c>
      <c r="AM51" s="215">
        <v>1136813967</v>
      </c>
      <c r="AN51" s="215">
        <v>817388644</v>
      </c>
      <c r="AO51" s="215">
        <v>1254527302</v>
      </c>
      <c r="AP51" s="215">
        <v>2298047713</v>
      </c>
      <c r="AQ51" s="216"/>
    </row>
    <row r="52" spans="1:43" x14ac:dyDescent="0.35">
      <c r="A52" s="217" t="s">
        <v>506</v>
      </c>
      <c r="B52" s="215">
        <v>211021525</v>
      </c>
      <c r="C52" s="215">
        <v>526389465</v>
      </c>
      <c r="D52" s="215">
        <v>1066504648</v>
      </c>
      <c r="E52" s="215">
        <v>1904950950</v>
      </c>
      <c r="F52" s="215">
        <v>3058571778</v>
      </c>
      <c r="G52" s="215">
        <v>11682874139</v>
      </c>
      <c r="H52" s="215">
        <v>152022274</v>
      </c>
      <c r="I52" s="215">
        <v>248708714</v>
      </c>
      <c r="J52" s="216"/>
      <c r="K52" s="215">
        <v>2770377396</v>
      </c>
      <c r="L52" s="215">
        <v>1634281031</v>
      </c>
      <c r="M52" s="216"/>
      <c r="N52" s="215">
        <v>284157889</v>
      </c>
      <c r="O52" s="215">
        <v>541445261</v>
      </c>
      <c r="P52" s="215">
        <v>1756381177</v>
      </c>
      <c r="Q52" s="215">
        <v>4205109526</v>
      </c>
      <c r="R52" s="216"/>
      <c r="S52" s="216"/>
      <c r="T52" s="215">
        <v>279505504</v>
      </c>
      <c r="U52" s="215">
        <v>560048949</v>
      </c>
      <c r="V52" s="215">
        <v>1238340913</v>
      </c>
      <c r="W52" s="215">
        <v>2241967963</v>
      </c>
      <c r="X52" s="215">
        <v>3752583998</v>
      </c>
      <c r="Y52" s="215">
        <v>10509623199</v>
      </c>
      <c r="Z52" s="215">
        <v>373456984</v>
      </c>
      <c r="AA52" s="215">
        <v>815098488</v>
      </c>
      <c r="AB52" s="215">
        <v>1091059322</v>
      </c>
      <c r="AC52" s="216"/>
      <c r="AD52" s="216"/>
      <c r="AE52" s="216"/>
      <c r="AF52" s="215">
        <v>183745571</v>
      </c>
      <c r="AG52" s="215">
        <v>606044774</v>
      </c>
      <c r="AH52" s="215">
        <v>1058388896</v>
      </c>
      <c r="AI52" s="215">
        <v>1682732513</v>
      </c>
      <c r="AJ52" s="215">
        <v>4482324676</v>
      </c>
      <c r="AK52" s="216"/>
      <c r="AL52" s="215">
        <v>183939139</v>
      </c>
      <c r="AM52" s="215">
        <v>458870531</v>
      </c>
      <c r="AN52" s="215">
        <v>656237739</v>
      </c>
      <c r="AO52" s="215">
        <v>827191332</v>
      </c>
      <c r="AP52" s="215">
        <v>1322198760</v>
      </c>
      <c r="AQ52" s="216"/>
    </row>
    <row r="53" spans="1:43" x14ac:dyDescent="0.35">
      <c r="A53" s="217" t="s">
        <v>507</v>
      </c>
      <c r="B53" s="215">
        <v>25462500</v>
      </c>
      <c r="C53" s="215">
        <v>206013479</v>
      </c>
      <c r="D53" s="215">
        <v>217925764</v>
      </c>
      <c r="E53" s="215">
        <v>576908560</v>
      </c>
      <c r="F53" s="215">
        <v>1252530595</v>
      </c>
      <c r="G53" s="215">
        <v>2904313452</v>
      </c>
      <c r="H53" s="215">
        <v>24610396</v>
      </c>
      <c r="I53" s="215">
        <v>45159176</v>
      </c>
      <c r="J53" s="216"/>
      <c r="K53" s="215">
        <v>1182680031</v>
      </c>
      <c r="L53" s="215">
        <v>1680310314</v>
      </c>
      <c r="M53" s="216"/>
      <c r="N53" s="215">
        <v>17390612</v>
      </c>
      <c r="O53" s="215">
        <v>114276226</v>
      </c>
      <c r="P53" s="215">
        <v>59421585</v>
      </c>
      <c r="Q53" s="215">
        <v>749900229</v>
      </c>
      <c r="R53" s="216"/>
      <c r="S53" s="216"/>
      <c r="T53" s="215">
        <v>49558502</v>
      </c>
      <c r="U53" s="215">
        <v>106800427</v>
      </c>
      <c r="V53" s="215">
        <v>235105286</v>
      </c>
      <c r="W53" s="215">
        <v>752158054</v>
      </c>
      <c r="X53" s="215">
        <v>1717455609</v>
      </c>
      <c r="Y53" s="215">
        <v>3319851977</v>
      </c>
      <c r="Z53" s="215">
        <v>22744305</v>
      </c>
      <c r="AA53" s="215">
        <v>139066879</v>
      </c>
      <c r="AB53" s="215">
        <v>209834032</v>
      </c>
      <c r="AC53" s="216"/>
      <c r="AD53" s="216"/>
      <c r="AE53" s="216"/>
      <c r="AF53" s="215">
        <v>27003433</v>
      </c>
      <c r="AG53" s="215">
        <v>169512503</v>
      </c>
      <c r="AH53" s="215">
        <v>307961375</v>
      </c>
      <c r="AI53" s="215">
        <v>383812623</v>
      </c>
      <c r="AJ53" s="215">
        <v>861979668</v>
      </c>
      <c r="AK53" s="216"/>
      <c r="AL53" s="215">
        <v>12534284</v>
      </c>
      <c r="AM53" s="215">
        <v>677943436</v>
      </c>
      <c r="AN53" s="215">
        <v>161150904</v>
      </c>
      <c r="AO53" s="215">
        <v>427335969</v>
      </c>
      <c r="AP53" s="215">
        <v>975848953</v>
      </c>
      <c r="AQ53" s="216"/>
    </row>
    <row r="54" spans="1:43" x14ac:dyDescent="0.35">
      <c r="A54" s="217" t="s">
        <v>185</v>
      </c>
      <c r="B54" s="215">
        <v>26920893</v>
      </c>
      <c r="C54" s="215">
        <v>78953342</v>
      </c>
      <c r="D54" s="215">
        <v>146576372</v>
      </c>
      <c r="E54" s="215">
        <v>347977070</v>
      </c>
      <c r="F54" s="215">
        <v>1104106835</v>
      </c>
      <c r="G54" s="215">
        <v>1907706209</v>
      </c>
      <c r="H54" s="215">
        <v>46490854</v>
      </c>
      <c r="I54" s="215">
        <v>112062086</v>
      </c>
      <c r="J54" s="216"/>
      <c r="K54" s="215">
        <v>383864508</v>
      </c>
      <c r="L54" s="215">
        <v>516174058</v>
      </c>
      <c r="M54" s="216"/>
      <c r="N54" s="215">
        <v>12307913</v>
      </c>
      <c r="O54" s="215">
        <v>84522642</v>
      </c>
      <c r="P54" s="215">
        <v>128197045</v>
      </c>
      <c r="Q54" s="215">
        <v>193829358</v>
      </c>
      <c r="R54" s="216"/>
      <c r="S54" s="216"/>
      <c r="T54" s="215">
        <v>31679769</v>
      </c>
      <c r="U54" s="215">
        <v>64673343</v>
      </c>
      <c r="V54" s="215">
        <v>156829303</v>
      </c>
      <c r="W54" s="215">
        <v>351382079</v>
      </c>
      <c r="X54" s="215">
        <v>1373527916</v>
      </c>
      <c r="Y54" s="215">
        <v>2575932292</v>
      </c>
      <c r="Z54" s="215">
        <v>36238248</v>
      </c>
      <c r="AA54" s="215">
        <v>353741223</v>
      </c>
      <c r="AB54" s="215">
        <v>100840153</v>
      </c>
      <c r="AC54" s="216"/>
      <c r="AD54" s="216"/>
      <c r="AE54" s="216"/>
      <c r="AF54" s="215">
        <v>20572091</v>
      </c>
      <c r="AG54" s="215">
        <v>69204236</v>
      </c>
      <c r="AH54" s="215">
        <v>176058739</v>
      </c>
      <c r="AI54" s="215">
        <v>300293646</v>
      </c>
      <c r="AJ54" s="215">
        <v>729911490</v>
      </c>
      <c r="AK54" s="216"/>
      <c r="AL54" s="215">
        <v>13339481</v>
      </c>
      <c r="AM54" s="215">
        <v>59102851</v>
      </c>
      <c r="AN54" s="215">
        <v>122812291</v>
      </c>
      <c r="AO54" s="215">
        <v>205980669</v>
      </c>
      <c r="AP54" s="215">
        <v>621809185</v>
      </c>
      <c r="AQ54" s="216"/>
    </row>
    <row r="55" spans="1:43" x14ac:dyDescent="0.35">
      <c r="A55" s="217" t="s">
        <v>186</v>
      </c>
      <c r="B55" s="215">
        <v>3253489</v>
      </c>
      <c r="C55" s="215">
        <v>12070013</v>
      </c>
      <c r="D55" s="215">
        <v>36326251</v>
      </c>
      <c r="E55" s="215">
        <v>69382787</v>
      </c>
      <c r="F55" s="215">
        <v>71963929</v>
      </c>
      <c r="G55" s="215">
        <v>3634729317</v>
      </c>
      <c r="H55" s="215">
        <v>843207</v>
      </c>
      <c r="I55" s="215">
        <v>0</v>
      </c>
      <c r="J55" s="216"/>
      <c r="K55" s="215">
        <v>936240564</v>
      </c>
      <c r="L55" s="215">
        <v>239473304</v>
      </c>
      <c r="M55" s="216"/>
      <c r="N55" s="215">
        <v>5402559</v>
      </c>
      <c r="O55" s="215">
        <v>5497657</v>
      </c>
      <c r="P55" s="215">
        <v>11459000</v>
      </c>
      <c r="Q55" s="215">
        <v>13846000</v>
      </c>
      <c r="R55" s="216"/>
      <c r="S55" s="216"/>
      <c r="T55" s="215">
        <v>7549279</v>
      </c>
      <c r="U55" s="215">
        <v>5312343</v>
      </c>
      <c r="V55" s="215">
        <v>104943847</v>
      </c>
      <c r="W55" s="215">
        <v>45046630</v>
      </c>
      <c r="X55" s="215">
        <v>6504202</v>
      </c>
      <c r="Y55" s="215">
        <v>3880128157</v>
      </c>
      <c r="Z55" s="215">
        <v>9864966</v>
      </c>
      <c r="AA55" s="215">
        <v>4355250</v>
      </c>
      <c r="AB55" s="215">
        <v>12499600</v>
      </c>
      <c r="AC55" s="216"/>
      <c r="AD55" s="216"/>
      <c r="AE55" s="216"/>
      <c r="AF55" s="215">
        <v>2708352</v>
      </c>
      <c r="AG55" s="215">
        <v>9592198</v>
      </c>
      <c r="AH55" s="215">
        <v>8984784</v>
      </c>
      <c r="AI55" s="215">
        <v>12547471</v>
      </c>
      <c r="AJ55" s="215">
        <v>91847553</v>
      </c>
      <c r="AK55" s="216"/>
      <c r="AL55" s="215">
        <v>1841974</v>
      </c>
      <c r="AM55" s="215">
        <v>8385104</v>
      </c>
      <c r="AN55" s="215">
        <v>9989425</v>
      </c>
      <c r="AO55" s="215">
        <v>20817564</v>
      </c>
      <c r="AP55" s="215">
        <v>99088840</v>
      </c>
      <c r="AQ55" s="216"/>
    </row>
    <row r="56" spans="1:43" x14ac:dyDescent="0.35">
      <c r="A56" s="217" t="s">
        <v>187</v>
      </c>
      <c r="B56" s="215">
        <v>1330068659</v>
      </c>
      <c r="C56" s="215">
        <v>2289236879</v>
      </c>
      <c r="D56" s="215">
        <v>3877503201</v>
      </c>
      <c r="E56" s="215">
        <v>4848595691</v>
      </c>
      <c r="F56" s="215">
        <v>9428951441</v>
      </c>
      <c r="G56" s="215">
        <v>27939886714</v>
      </c>
      <c r="H56" s="215">
        <v>1142261943</v>
      </c>
      <c r="I56" s="215">
        <v>1198392407</v>
      </c>
      <c r="J56" s="216"/>
      <c r="K56" s="215">
        <v>3223874680</v>
      </c>
      <c r="L56" s="215">
        <v>3646161510</v>
      </c>
      <c r="M56" s="216"/>
      <c r="N56" s="215">
        <v>1366105962</v>
      </c>
      <c r="O56" s="215">
        <v>2122969022</v>
      </c>
      <c r="P56" s="215">
        <v>3450472240</v>
      </c>
      <c r="Q56" s="215">
        <v>9203074978</v>
      </c>
      <c r="R56" s="216"/>
      <c r="S56" s="216"/>
      <c r="T56" s="215">
        <v>940116219</v>
      </c>
      <c r="U56" s="215">
        <v>1717484587</v>
      </c>
      <c r="V56" s="215">
        <v>2971144637</v>
      </c>
      <c r="W56" s="215">
        <v>3984523499</v>
      </c>
      <c r="X56" s="215">
        <v>7507936908</v>
      </c>
      <c r="Y56" s="215">
        <v>31922014023</v>
      </c>
      <c r="Z56" s="215">
        <v>2441645341</v>
      </c>
      <c r="AA56" s="215">
        <v>2057956511</v>
      </c>
      <c r="AB56" s="215">
        <v>3911321315</v>
      </c>
      <c r="AC56" s="216"/>
      <c r="AD56" s="216"/>
      <c r="AE56" s="216"/>
      <c r="AF56" s="215">
        <v>1653358742</v>
      </c>
      <c r="AG56" s="215">
        <v>2741118593</v>
      </c>
      <c r="AH56" s="215">
        <v>4006661074</v>
      </c>
      <c r="AI56" s="215">
        <v>5464313262</v>
      </c>
      <c r="AJ56" s="215">
        <v>12289526799</v>
      </c>
      <c r="AK56" s="216"/>
      <c r="AL56" s="215">
        <v>1155089847</v>
      </c>
      <c r="AM56" s="215">
        <v>2410423575</v>
      </c>
      <c r="AN56" s="215">
        <v>3032839921</v>
      </c>
      <c r="AO56" s="215">
        <v>5884721814</v>
      </c>
      <c r="AP56" s="215">
        <v>11356474632</v>
      </c>
      <c r="AQ56" s="216"/>
    </row>
    <row r="57" spans="1:43" x14ac:dyDescent="0.35">
      <c r="A57" s="217" t="s">
        <v>188</v>
      </c>
      <c r="B57" s="215">
        <v>1185652753</v>
      </c>
      <c r="C57" s="215">
        <v>2035547164</v>
      </c>
      <c r="D57" s="215">
        <v>3599427441</v>
      </c>
      <c r="E57" s="215">
        <v>4568194527</v>
      </c>
      <c r="F57" s="215">
        <v>8606811100</v>
      </c>
      <c r="G57" s="215">
        <v>19039266572</v>
      </c>
      <c r="H57" s="215">
        <v>1114284674</v>
      </c>
      <c r="I57" s="215">
        <v>1198392407</v>
      </c>
      <c r="J57" s="216"/>
      <c r="K57" s="215">
        <v>3223874680</v>
      </c>
      <c r="L57" s="215">
        <v>3646161510</v>
      </c>
      <c r="M57" s="216"/>
      <c r="N57" s="215">
        <v>1185645247</v>
      </c>
      <c r="O57" s="215">
        <v>1739336280</v>
      </c>
      <c r="P57" s="215">
        <v>3108669285</v>
      </c>
      <c r="Q57" s="215">
        <v>5029445627</v>
      </c>
      <c r="R57" s="216"/>
      <c r="S57" s="216"/>
      <c r="T57" s="215">
        <v>940116219</v>
      </c>
      <c r="U57" s="215">
        <v>1682986321</v>
      </c>
      <c r="V57" s="215">
        <v>2872003491</v>
      </c>
      <c r="W57" s="215">
        <v>3956655500</v>
      </c>
      <c r="X57" s="215">
        <v>7392161908</v>
      </c>
      <c r="Y57" s="215">
        <v>19458357199</v>
      </c>
      <c r="Z57" s="215">
        <v>2422079117</v>
      </c>
      <c r="AA57" s="215">
        <v>1978659463</v>
      </c>
      <c r="AB57" s="215">
        <v>3504620025</v>
      </c>
      <c r="AC57" s="216"/>
      <c r="AD57" s="216"/>
      <c r="AE57" s="216"/>
      <c r="AF57" s="215">
        <v>1591137485</v>
      </c>
      <c r="AG57" s="215">
        <v>2607962714</v>
      </c>
      <c r="AH57" s="215">
        <v>3685952220</v>
      </c>
      <c r="AI57" s="215">
        <v>5243140585</v>
      </c>
      <c r="AJ57" s="215">
        <v>9833744401</v>
      </c>
      <c r="AK57" s="216"/>
      <c r="AL57" s="215">
        <v>1106396599</v>
      </c>
      <c r="AM57" s="215">
        <v>2396093855</v>
      </c>
      <c r="AN57" s="215">
        <v>2509188606</v>
      </c>
      <c r="AO57" s="215">
        <v>5454357109</v>
      </c>
      <c r="AP57" s="215">
        <v>10690964903</v>
      </c>
      <c r="AQ57" s="216"/>
    </row>
    <row r="58" spans="1:43" x14ac:dyDescent="0.35">
      <c r="A58" s="217" t="s">
        <v>189</v>
      </c>
      <c r="B58" s="215">
        <v>144415905</v>
      </c>
      <c r="C58" s="215">
        <v>253689715</v>
      </c>
      <c r="D58" s="215">
        <v>278075760</v>
      </c>
      <c r="E58" s="215">
        <v>280401163</v>
      </c>
      <c r="F58" s="215">
        <v>822140341</v>
      </c>
      <c r="G58" s="215">
        <v>8900620141</v>
      </c>
      <c r="H58" s="215">
        <v>27977268</v>
      </c>
      <c r="I58" s="215">
        <v>0</v>
      </c>
      <c r="J58" s="216"/>
      <c r="K58" s="215">
        <v>0</v>
      </c>
      <c r="L58" s="215">
        <v>0</v>
      </c>
      <c r="M58" s="216"/>
      <c r="N58" s="215">
        <v>180460715</v>
      </c>
      <c r="O58" s="215">
        <v>383632742</v>
      </c>
      <c r="P58" s="215">
        <v>341802955</v>
      </c>
      <c r="Q58" s="215">
        <v>4173629351</v>
      </c>
      <c r="R58" s="216"/>
      <c r="S58" s="216"/>
      <c r="T58" s="215">
        <v>0</v>
      </c>
      <c r="U58" s="215">
        <v>34498266</v>
      </c>
      <c r="V58" s="215">
        <v>99141145</v>
      </c>
      <c r="W58" s="215">
        <v>27867999</v>
      </c>
      <c r="X58" s="215">
        <v>115775000</v>
      </c>
      <c r="Y58" s="215">
        <v>12463656823</v>
      </c>
      <c r="Z58" s="215">
        <v>19566223</v>
      </c>
      <c r="AA58" s="215">
        <v>79297047</v>
      </c>
      <c r="AB58" s="215">
        <v>406701290</v>
      </c>
      <c r="AC58" s="216"/>
      <c r="AD58" s="216"/>
      <c r="AE58" s="216"/>
      <c r="AF58" s="215">
        <v>62221257</v>
      </c>
      <c r="AG58" s="215">
        <v>133155879</v>
      </c>
      <c r="AH58" s="215">
        <v>320708854</v>
      </c>
      <c r="AI58" s="215">
        <v>221172676</v>
      </c>
      <c r="AJ58" s="215">
        <v>2455782398</v>
      </c>
      <c r="AK58" s="216"/>
      <c r="AL58" s="215">
        <v>48693248</v>
      </c>
      <c r="AM58" s="215">
        <v>14329720</v>
      </c>
      <c r="AN58" s="215">
        <v>523651315</v>
      </c>
      <c r="AO58" s="215">
        <v>430364705</v>
      </c>
      <c r="AP58" s="215">
        <v>665509729</v>
      </c>
      <c r="AQ58" s="216"/>
    </row>
    <row r="59" spans="1:43" x14ac:dyDescent="0.35">
      <c r="A59" s="217" t="s">
        <v>190</v>
      </c>
      <c r="B59" s="215">
        <v>3895775</v>
      </c>
      <c r="C59" s="215">
        <v>10982193</v>
      </c>
      <c r="D59" s="215">
        <v>22360220</v>
      </c>
      <c r="E59" s="215">
        <v>47065368</v>
      </c>
      <c r="F59" s="215">
        <v>11116481</v>
      </c>
      <c r="G59" s="215">
        <v>248259</v>
      </c>
      <c r="H59" s="215">
        <v>3145492</v>
      </c>
      <c r="I59" s="215">
        <v>1697217</v>
      </c>
      <c r="J59" s="216"/>
      <c r="K59" s="215">
        <v>0</v>
      </c>
      <c r="L59" s="215">
        <v>0</v>
      </c>
      <c r="M59" s="216"/>
      <c r="N59" s="215">
        <v>3961990</v>
      </c>
      <c r="O59" s="215">
        <v>7027904</v>
      </c>
      <c r="P59" s="215">
        <v>0</v>
      </c>
      <c r="Q59" s="215">
        <v>62805000</v>
      </c>
      <c r="R59" s="216"/>
      <c r="S59" s="216"/>
      <c r="T59" s="215">
        <v>15115043</v>
      </c>
      <c r="U59" s="215">
        <v>5256830</v>
      </c>
      <c r="V59" s="215">
        <v>21410253</v>
      </c>
      <c r="W59" s="215">
        <v>10611813</v>
      </c>
      <c r="X59" s="215">
        <v>0</v>
      </c>
      <c r="Y59" s="215">
        <v>0</v>
      </c>
      <c r="Z59" s="215">
        <v>0</v>
      </c>
      <c r="AA59" s="215">
        <v>0</v>
      </c>
      <c r="AB59" s="215">
        <v>0</v>
      </c>
      <c r="AC59" s="216"/>
      <c r="AD59" s="216"/>
      <c r="AE59" s="216"/>
      <c r="AF59" s="215">
        <v>0</v>
      </c>
      <c r="AG59" s="215">
        <v>6179132</v>
      </c>
      <c r="AH59" s="215">
        <v>49324611</v>
      </c>
      <c r="AI59" s="215">
        <v>5127272</v>
      </c>
      <c r="AJ59" s="215">
        <v>55582405</v>
      </c>
      <c r="AK59" s="216"/>
      <c r="AL59" s="215">
        <v>2276199</v>
      </c>
      <c r="AM59" s="215">
        <v>3651126</v>
      </c>
      <c r="AN59" s="215">
        <v>8712361</v>
      </c>
      <c r="AO59" s="215">
        <v>374575250</v>
      </c>
      <c r="AP59" s="215">
        <v>0</v>
      </c>
      <c r="AQ59" s="216"/>
    </row>
    <row r="60" spans="1:43" x14ac:dyDescent="0.35">
      <c r="A60" s="217" t="s">
        <v>191</v>
      </c>
      <c r="B60" s="215">
        <v>759423</v>
      </c>
      <c r="C60" s="215">
        <v>1696161</v>
      </c>
      <c r="D60" s="215">
        <v>7373527</v>
      </c>
      <c r="E60" s="215">
        <v>34287295</v>
      </c>
      <c r="F60" s="215">
        <v>4253333</v>
      </c>
      <c r="G60" s="215">
        <v>148139805</v>
      </c>
      <c r="H60" s="215">
        <v>2248504</v>
      </c>
      <c r="I60" s="215">
        <v>0</v>
      </c>
      <c r="J60" s="216"/>
      <c r="K60" s="215">
        <v>0</v>
      </c>
      <c r="L60" s="215">
        <v>0</v>
      </c>
      <c r="M60" s="216"/>
      <c r="N60" s="215">
        <v>0</v>
      </c>
      <c r="O60" s="215">
        <v>48270</v>
      </c>
      <c r="P60" s="215">
        <v>0</v>
      </c>
      <c r="Q60" s="215">
        <v>0</v>
      </c>
      <c r="R60" s="216"/>
      <c r="S60" s="216"/>
      <c r="T60" s="215">
        <v>0</v>
      </c>
      <c r="U60" s="215">
        <v>0</v>
      </c>
      <c r="V60" s="215">
        <v>996347</v>
      </c>
      <c r="W60" s="215">
        <v>24981464</v>
      </c>
      <c r="X60" s="215">
        <v>0</v>
      </c>
      <c r="Y60" s="215">
        <v>0</v>
      </c>
      <c r="Z60" s="215">
        <v>0</v>
      </c>
      <c r="AA60" s="215">
        <v>0</v>
      </c>
      <c r="AB60" s="215">
        <v>0</v>
      </c>
      <c r="AC60" s="216"/>
      <c r="AD60" s="216"/>
      <c r="AE60" s="216"/>
      <c r="AF60" s="215">
        <v>454545</v>
      </c>
      <c r="AG60" s="215">
        <v>13177</v>
      </c>
      <c r="AH60" s="215">
        <v>0</v>
      </c>
      <c r="AI60" s="215">
        <v>0</v>
      </c>
      <c r="AJ60" s="215">
        <v>0</v>
      </c>
      <c r="AK60" s="216"/>
      <c r="AL60" s="215">
        <v>70685</v>
      </c>
      <c r="AM60" s="215">
        <v>0</v>
      </c>
      <c r="AN60" s="215">
        <v>482795</v>
      </c>
      <c r="AO60" s="215">
        <v>0</v>
      </c>
      <c r="AP60" s="215">
        <v>21266666</v>
      </c>
      <c r="AQ60" s="216"/>
    </row>
    <row r="61" spans="1:43" x14ac:dyDescent="0.35">
      <c r="A61" s="217" t="s">
        <v>192</v>
      </c>
      <c r="B61" s="215">
        <v>-896141</v>
      </c>
      <c r="C61" s="215">
        <v>-3671635</v>
      </c>
      <c r="D61" s="215">
        <v>-13064856</v>
      </c>
      <c r="E61" s="215">
        <v>-21251208</v>
      </c>
      <c r="F61" s="215">
        <v>-35748174</v>
      </c>
      <c r="G61" s="215">
        <v>-77129884</v>
      </c>
      <c r="H61" s="215">
        <v>-425878</v>
      </c>
      <c r="I61" s="215">
        <v>-5114669</v>
      </c>
      <c r="J61" s="216"/>
      <c r="K61" s="215">
        <v>0</v>
      </c>
      <c r="L61" s="215">
        <v>-55653000</v>
      </c>
      <c r="M61" s="216"/>
      <c r="N61" s="215">
        <v>-371634</v>
      </c>
      <c r="O61" s="215">
        <v>-3988147</v>
      </c>
      <c r="P61" s="215">
        <v>-8855007</v>
      </c>
      <c r="Q61" s="215">
        <v>-30310455</v>
      </c>
      <c r="R61" s="216"/>
      <c r="S61" s="216"/>
      <c r="T61" s="215">
        <v>-1504312</v>
      </c>
      <c r="U61" s="215">
        <v>-4976778</v>
      </c>
      <c r="V61" s="215">
        <v>-12920413</v>
      </c>
      <c r="W61" s="215">
        <v>-28371955</v>
      </c>
      <c r="X61" s="215">
        <v>-59188852</v>
      </c>
      <c r="Y61" s="215">
        <v>-94488727</v>
      </c>
      <c r="Z61" s="215">
        <v>-2858513</v>
      </c>
      <c r="AA61" s="215">
        <v>-1081775</v>
      </c>
      <c r="AB61" s="215">
        <v>-9079038</v>
      </c>
      <c r="AC61" s="216"/>
      <c r="AD61" s="216"/>
      <c r="AE61" s="216"/>
      <c r="AF61" s="215">
        <v>-1079107</v>
      </c>
      <c r="AG61" s="215">
        <v>-3072509</v>
      </c>
      <c r="AH61" s="215">
        <v>-19107591</v>
      </c>
      <c r="AI61" s="215">
        <v>-19640113</v>
      </c>
      <c r="AJ61" s="215">
        <v>-13323151</v>
      </c>
      <c r="AK61" s="216"/>
      <c r="AL61" s="215">
        <v>-2574636</v>
      </c>
      <c r="AM61" s="215">
        <v>-2638667</v>
      </c>
      <c r="AN61" s="215">
        <v>-12305419</v>
      </c>
      <c r="AO61" s="215">
        <v>-11857505</v>
      </c>
      <c r="AP61" s="215">
        <v>-43779259</v>
      </c>
      <c r="AQ61" s="216"/>
    </row>
    <row r="62" spans="1:43" x14ac:dyDescent="0.35">
      <c r="A62" s="217" t="s">
        <v>508</v>
      </c>
      <c r="B62" s="215">
        <v>0</v>
      </c>
      <c r="C62" s="215">
        <v>0</v>
      </c>
      <c r="D62" s="215">
        <v>0</v>
      </c>
      <c r="E62" s="215">
        <v>0</v>
      </c>
      <c r="F62" s="215">
        <v>0</v>
      </c>
      <c r="G62" s="215">
        <v>0</v>
      </c>
      <c r="H62" s="215">
        <v>0</v>
      </c>
      <c r="I62" s="215">
        <v>0</v>
      </c>
      <c r="J62" s="216"/>
      <c r="K62" s="215">
        <v>252486207719</v>
      </c>
      <c r="L62" s="215">
        <v>0</v>
      </c>
      <c r="M62" s="216"/>
      <c r="N62" s="215">
        <v>0</v>
      </c>
      <c r="O62" s="215">
        <v>0</v>
      </c>
      <c r="P62" s="215">
        <v>0</v>
      </c>
      <c r="Q62" s="215">
        <v>0</v>
      </c>
      <c r="R62" s="216"/>
      <c r="S62" s="216"/>
      <c r="T62" s="215">
        <v>0</v>
      </c>
      <c r="U62" s="215">
        <v>0</v>
      </c>
      <c r="V62" s="215">
        <v>0</v>
      </c>
      <c r="W62" s="215">
        <v>0</v>
      </c>
      <c r="X62" s="215">
        <v>0</v>
      </c>
      <c r="Y62" s="215">
        <v>0</v>
      </c>
      <c r="Z62" s="215">
        <v>0</v>
      </c>
      <c r="AA62" s="215">
        <v>0</v>
      </c>
      <c r="AB62" s="215">
        <v>0</v>
      </c>
      <c r="AC62" s="216"/>
      <c r="AD62" s="216"/>
      <c r="AE62" s="216"/>
      <c r="AF62" s="215">
        <v>0</v>
      </c>
      <c r="AG62" s="215">
        <v>0</v>
      </c>
      <c r="AH62" s="215">
        <v>0</v>
      </c>
      <c r="AI62" s="215">
        <v>0</v>
      </c>
      <c r="AJ62" s="215">
        <v>0</v>
      </c>
      <c r="AK62" s="216"/>
      <c r="AL62" s="215">
        <v>0</v>
      </c>
      <c r="AM62" s="215">
        <v>0</v>
      </c>
      <c r="AN62" s="215">
        <v>0</v>
      </c>
      <c r="AO62" s="215">
        <v>0</v>
      </c>
      <c r="AP62" s="215">
        <v>0</v>
      </c>
      <c r="AQ62" s="216"/>
    </row>
    <row r="63" spans="1:43" x14ac:dyDescent="0.35">
      <c r="A63" s="217" t="s">
        <v>194</v>
      </c>
      <c r="B63" s="215">
        <v>24601272809</v>
      </c>
      <c r="C63" s="215">
        <v>55872551879</v>
      </c>
      <c r="D63" s="215">
        <v>115330584252</v>
      </c>
      <c r="E63" s="215">
        <v>206293140324</v>
      </c>
      <c r="F63" s="215">
        <v>430815299776</v>
      </c>
      <c r="G63" s="215">
        <v>1735366794082</v>
      </c>
      <c r="H63" s="215">
        <v>32590911494</v>
      </c>
      <c r="I63" s="215">
        <v>57440100784</v>
      </c>
      <c r="J63" s="216"/>
      <c r="K63" s="215">
        <v>0</v>
      </c>
      <c r="L63" s="215">
        <v>221822670749</v>
      </c>
      <c r="M63" s="216"/>
      <c r="N63" s="215">
        <v>18205282020</v>
      </c>
      <c r="O63" s="215">
        <v>40808982425</v>
      </c>
      <c r="P63" s="215">
        <v>122731216440</v>
      </c>
      <c r="Q63" s="215">
        <v>260849602616</v>
      </c>
      <c r="R63" s="216"/>
      <c r="S63" s="216"/>
      <c r="T63" s="215">
        <v>18815313759</v>
      </c>
      <c r="U63" s="215">
        <v>46812626176</v>
      </c>
      <c r="V63" s="215">
        <v>102197956302</v>
      </c>
      <c r="W63" s="215">
        <v>198051673776</v>
      </c>
      <c r="X63" s="215">
        <v>453455614402</v>
      </c>
      <c r="Y63" s="215">
        <v>1806202958397</v>
      </c>
      <c r="Z63" s="215">
        <v>35913058255</v>
      </c>
      <c r="AA63" s="215">
        <v>70057587006</v>
      </c>
      <c r="AB63" s="215">
        <v>178007117290</v>
      </c>
      <c r="AC63" s="216"/>
      <c r="AD63" s="216"/>
      <c r="AE63" s="216"/>
      <c r="AF63" s="215">
        <v>23032081498</v>
      </c>
      <c r="AG63" s="215">
        <v>69610870008</v>
      </c>
      <c r="AH63" s="215">
        <v>134163249789</v>
      </c>
      <c r="AI63" s="215">
        <v>228516873517</v>
      </c>
      <c r="AJ63" s="215">
        <v>493465317611</v>
      </c>
      <c r="AK63" s="216"/>
      <c r="AL63" s="215">
        <v>16124920884</v>
      </c>
      <c r="AM63" s="215">
        <v>55923030694</v>
      </c>
      <c r="AN63" s="215">
        <v>83104488927</v>
      </c>
      <c r="AO63" s="215">
        <v>140652886236</v>
      </c>
      <c r="AP63" s="215">
        <v>407037126800</v>
      </c>
      <c r="AQ63" s="216"/>
    </row>
    <row r="64" spans="1:43" x14ac:dyDescent="0.35">
      <c r="A64" s="217" t="s">
        <v>195</v>
      </c>
      <c r="B64" s="215">
        <v>0</v>
      </c>
      <c r="C64" s="215">
        <v>0</v>
      </c>
      <c r="D64" s="215">
        <v>0</v>
      </c>
      <c r="E64" s="215">
        <v>0</v>
      </c>
      <c r="F64" s="215">
        <v>0</v>
      </c>
      <c r="G64" s="215">
        <v>0</v>
      </c>
      <c r="H64" s="215">
        <v>0</v>
      </c>
      <c r="I64" s="215">
        <v>0</v>
      </c>
      <c r="J64" s="216"/>
      <c r="K64" s="215">
        <v>81860750494</v>
      </c>
      <c r="L64" s="215">
        <v>0</v>
      </c>
      <c r="M64" s="216"/>
      <c r="N64" s="215">
        <v>0</v>
      </c>
      <c r="O64" s="215">
        <v>0</v>
      </c>
      <c r="P64" s="215">
        <v>0</v>
      </c>
      <c r="Q64" s="215">
        <v>0</v>
      </c>
      <c r="R64" s="216"/>
      <c r="S64" s="216"/>
      <c r="T64" s="215">
        <v>0</v>
      </c>
      <c r="U64" s="215">
        <v>0</v>
      </c>
      <c r="V64" s="215">
        <v>0</v>
      </c>
      <c r="W64" s="215">
        <v>0</v>
      </c>
      <c r="X64" s="215">
        <v>0</v>
      </c>
      <c r="Y64" s="215">
        <v>0</v>
      </c>
      <c r="Z64" s="215">
        <v>0</v>
      </c>
      <c r="AA64" s="215">
        <v>0</v>
      </c>
      <c r="AB64" s="215">
        <v>0</v>
      </c>
      <c r="AC64" s="216"/>
      <c r="AD64" s="216"/>
      <c r="AE64" s="216"/>
      <c r="AF64" s="215">
        <v>0</v>
      </c>
      <c r="AG64" s="215">
        <v>0</v>
      </c>
      <c r="AH64" s="215">
        <v>0</v>
      </c>
      <c r="AI64" s="215">
        <v>0</v>
      </c>
      <c r="AJ64" s="215">
        <v>0</v>
      </c>
      <c r="AK64" s="216"/>
      <c r="AL64" s="215">
        <v>0</v>
      </c>
      <c r="AM64" s="215">
        <v>0</v>
      </c>
      <c r="AN64" s="215">
        <v>0</v>
      </c>
      <c r="AO64" s="215">
        <v>0</v>
      </c>
      <c r="AP64" s="215">
        <v>0</v>
      </c>
      <c r="AQ64" s="216"/>
    </row>
    <row r="65" spans="1:43" x14ac:dyDescent="0.35">
      <c r="A65" s="217" t="s">
        <v>196</v>
      </c>
      <c r="B65" s="215">
        <v>4997599350</v>
      </c>
      <c r="C65" s="215">
        <v>13365416266</v>
      </c>
      <c r="D65" s="215">
        <v>27964664321</v>
      </c>
      <c r="E65" s="215">
        <v>50298959921</v>
      </c>
      <c r="F65" s="215">
        <v>105195997891</v>
      </c>
      <c r="G65" s="215">
        <v>789426724407</v>
      </c>
      <c r="H65" s="215">
        <v>6319368225</v>
      </c>
      <c r="I65" s="215">
        <v>13312225965</v>
      </c>
      <c r="J65" s="216"/>
      <c r="K65" s="215">
        <v>75122811994</v>
      </c>
      <c r="L65" s="215">
        <v>149802814258</v>
      </c>
      <c r="M65" s="216"/>
      <c r="N65" s="215">
        <v>5005938508</v>
      </c>
      <c r="O65" s="215">
        <v>12153264302</v>
      </c>
      <c r="P65" s="215">
        <v>31194765294</v>
      </c>
      <c r="Q65" s="215">
        <v>77949537149</v>
      </c>
      <c r="R65" s="216"/>
      <c r="S65" s="216"/>
      <c r="T65" s="215">
        <v>4090039478</v>
      </c>
      <c r="U65" s="215">
        <v>11433427944</v>
      </c>
      <c r="V65" s="215">
        <v>26772000639</v>
      </c>
      <c r="W65" s="215">
        <v>43861745476</v>
      </c>
      <c r="X65" s="215">
        <v>66007950920</v>
      </c>
      <c r="Y65" s="215">
        <v>885581308408</v>
      </c>
      <c r="Z65" s="215">
        <v>2872469446</v>
      </c>
      <c r="AA65" s="215">
        <v>17020815935</v>
      </c>
      <c r="AB65" s="215">
        <v>41747883040</v>
      </c>
      <c r="AC65" s="216"/>
      <c r="AD65" s="216"/>
      <c r="AE65" s="216"/>
      <c r="AF65" s="215">
        <v>3191996095</v>
      </c>
      <c r="AG65" s="215">
        <v>11387851294</v>
      </c>
      <c r="AH65" s="215">
        <v>23703841106</v>
      </c>
      <c r="AI65" s="215">
        <v>47101566668</v>
      </c>
      <c r="AJ65" s="215">
        <v>110217072389</v>
      </c>
      <c r="AK65" s="216"/>
      <c r="AL65" s="215">
        <v>3772529240</v>
      </c>
      <c r="AM65" s="215">
        <v>15584805534</v>
      </c>
      <c r="AN65" s="215">
        <v>29249604278</v>
      </c>
      <c r="AO65" s="215">
        <v>47531442504</v>
      </c>
      <c r="AP65" s="215">
        <v>99189193894</v>
      </c>
      <c r="AQ65" s="216"/>
    </row>
    <row r="66" spans="1:43" x14ac:dyDescent="0.35">
      <c r="A66" s="217" t="s">
        <v>197</v>
      </c>
      <c r="B66" s="215">
        <v>4316844128</v>
      </c>
      <c r="C66" s="215">
        <v>11401893485</v>
      </c>
      <c r="D66" s="215">
        <v>23865038291</v>
      </c>
      <c r="E66" s="215">
        <v>42502737380</v>
      </c>
      <c r="F66" s="215">
        <v>85777715829</v>
      </c>
      <c r="G66" s="215">
        <v>678270491013</v>
      </c>
      <c r="H66" s="215">
        <v>5548907205</v>
      </c>
      <c r="I66" s="215">
        <v>11398534676</v>
      </c>
      <c r="J66" s="216"/>
      <c r="K66" s="215">
        <v>1627500</v>
      </c>
      <c r="L66" s="215">
        <v>130679555201</v>
      </c>
      <c r="M66" s="216"/>
      <c r="N66" s="215">
        <v>4474678645</v>
      </c>
      <c r="O66" s="215">
        <v>10326175646</v>
      </c>
      <c r="P66" s="215">
        <v>26801177873</v>
      </c>
      <c r="Q66" s="215">
        <v>65497367280</v>
      </c>
      <c r="R66" s="216"/>
      <c r="S66" s="216"/>
      <c r="T66" s="215">
        <v>3190258087</v>
      </c>
      <c r="U66" s="215">
        <v>9337998210</v>
      </c>
      <c r="V66" s="215">
        <v>22422602323</v>
      </c>
      <c r="W66" s="215">
        <v>36061743357</v>
      </c>
      <c r="X66" s="215">
        <v>47787439323</v>
      </c>
      <c r="Y66" s="215">
        <v>775976675727</v>
      </c>
      <c r="Z66" s="215">
        <v>2177497017</v>
      </c>
      <c r="AA66" s="215">
        <v>15239835866</v>
      </c>
      <c r="AB66" s="215">
        <v>37498549168</v>
      </c>
      <c r="AC66" s="216"/>
      <c r="AD66" s="216"/>
      <c r="AE66" s="216"/>
      <c r="AF66" s="215">
        <v>2568393590</v>
      </c>
      <c r="AG66" s="215">
        <v>9402485330</v>
      </c>
      <c r="AH66" s="215">
        <v>19396306082</v>
      </c>
      <c r="AI66" s="215">
        <v>39452099851</v>
      </c>
      <c r="AJ66" s="215">
        <v>94742767819</v>
      </c>
      <c r="AK66" s="216"/>
      <c r="AL66" s="215">
        <v>3164095950</v>
      </c>
      <c r="AM66" s="215">
        <v>13525687008</v>
      </c>
      <c r="AN66" s="215">
        <v>25653495611</v>
      </c>
      <c r="AO66" s="215">
        <v>40323670533</v>
      </c>
      <c r="AP66" s="215">
        <v>74712432864</v>
      </c>
      <c r="AQ66" s="216"/>
    </row>
    <row r="67" spans="1:43" x14ac:dyDescent="0.35">
      <c r="A67" s="217" t="s">
        <v>198</v>
      </c>
      <c r="B67" s="215">
        <v>6572083</v>
      </c>
      <c r="C67" s="215">
        <v>42070638</v>
      </c>
      <c r="D67" s="215">
        <v>176530924</v>
      </c>
      <c r="E67" s="215">
        <v>236857122</v>
      </c>
      <c r="F67" s="215">
        <v>731447291</v>
      </c>
      <c r="G67" s="215">
        <v>549101575</v>
      </c>
      <c r="H67" s="215">
        <v>19916210</v>
      </c>
      <c r="I67" s="215">
        <v>24214466</v>
      </c>
      <c r="J67" s="216"/>
      <c r="K67" s="215">
        <v>6659973000</v>
      </c>
      <c r="L67" s="215">
        <v>0</v>
      </c>
      <c r="M67" s="216"/>
      <c r="N67" s="215">
        <v>0</v>
      </c>
      <c r="O67" s="215">
        <v>27424203</v>
      </c>
      <c r="P67" s="215">
        <v>495747209</v>
      </c>
      <c r="Q67" s="215">
        <v>0</v>
      </c>
      <c r="R67" s="216"/>
      <c r="S67" s="216"/>
      <c r="T67" s="215">
        <v>0</v>
      </c>
      <c r="U67" s="215">
        <v>63083810</v>
      </c>
      <c r="V67" s="215">
        <v>222806207</v>
      </c>
      <c r="W67" s="215">
        <v>522895782</v>
      </c>
      <c r="X67" s="215">
        <v>1624325550</v>
      </c>
      <c r="Y67" s="215">
        <v>261415140</v>
      </c>
      <c r="Z67" s="215">
        <v>0</v>
      </c>
      <c r="AA67" s="215">
        <v>2252438</v>
      </c>
      <c r="AB67" s="215">
        <v>227165898</v>
      </c>
      <c r="AC67" s="216"/>
      <c r="AD67" s="216"/>
      <c r="AE67" s="216"/>
      <c r="AF67" s="215">
        <v>195396</v>
      </c>
      <c r="AG67" s="215">
        <v>95664886</v>
      </c>
      <c r="AH67" s="215">
        <v>286639351</v>
      </c>
      <c r="AI67" s="215">
        <v>3081785</v>
      </c>
      <c r="AJ67" s="215">
        <v>0</v>
      </c>
      <c r="AK67" s="216"/>
      <c r="AL67" s="215">
        <v>128556</v>
      </c>
      <c r="AM67" s="215">
        <v>0</v>
      </c>
      <c r="AN67" s="215">
        <v>0</v>
      </c>
      <c r="AO67" s="215">
        <v>149677750</v>
      </c>
      <c r="AP67" s="215">
        <v>905204875</v>
      </c>
      <c r="AQ67" s="216"/>
    </row>
    <row r="68" spans="1:43" x14ac:dyDescent="0.35">
      <c r="A68" s="217" t="s">
        <v>199</v>
      </c>
      <c r="B68" s="215">
        <v>634591210</v>
      </c>
      <c r="C68" s="215">
        <v>1809854936</v>
      </c>
      <c r="D68" s="215">
        <v>3536635432</v>
      </c>
      <c r="E68" s="215">
        <v>7023879274</v>
      </c>
      <c r="F68" s="215">
        <v>16083482253</v>
      </c>
      <c r="G68" s="215">
        <v>104532516180</v>
      </c>
      <c r="H68" s="215">
        <v>730784914</v>
      </c>
      <c r="I68" s="215">
        <v>1850592556</v>
      </c>
      <c r="J68" s="216"/>
      <c r="K68" s="215">
        <v>0</v>
      </c>
      <c r="L68" s="215">
        <v>17179506000</v>
      </c>
      <c r="M68" s="216"/>
      <c r="N68" s="215">
        <v>485775748</v>
      </c>
      <c r="O68" s="215">
        <v>1278213623</v>
      </c>
      <c r="P68" s="215">
        <v>3718872000</v>
      </c>
      <c r="Q68" s="215">
        <v>11402667000</v>
      </c>
      <c r="R68" s="216"/>
      <c r="S68" s="216"/>
      <c r="T68" s="215">
        <v>856838495</v>
      </c>
      <c r="U68" s="215">
        <v>1975816406</v>
      </c>
      <c r="V68" s="215">
        <v>3422459139</v>
      </c>
      <c r="W68" s="215">
        <v>6404697315</v>
      </c>
      <c r="X68" s="215">
        <v>14901118343</v>
      </c>
      <c r="Y68" s="215">
        <v>103421134229</v>
      </c>
      <c r="Z68" s="215">
        <v>684587462</v>
      </c>
      <c r="AA68" s="215">
        <v>1730183940</v>
      </c>
      <c r="AB68" s="215">
        <v>3936105250</v>
      </c>
      <c r="AC68" s="216"/>
      <c r="AD68" s="216"/>
      <c r="AE68" s="216"/>
      <c r="AF68" s="215">
        <v>621498454</v>
      </c>
      <c r="AG68" s="215">
        <v>1793199211</v>
      </c>
      <c r="AH68" s="215">
        <v>3579454294</v>
      </c>
      <c r="AI68" s="215">
        <v>7438535313</v>
      </c>
      <c r="AJ68" s="215">
        <v>14456385200</v>
      </c>
      <c r="AK68" s="216"/>
      <c r="AL68" s="215">
        <v>590773340</v>
      </c>
      <c r="AM68" s="215">
        <v>1895035746</v>
      </c>
      <c r="AN68" s="215">
        <v>3353103796</v>
      </c>
      <c r="AO68" s="215">
        <v>6418017642</v>
      </c>
      <c r="AP68" s="215">
        <v>15863117826</v>
      </c>
      <c r="AQ68" s="216"/>
    </row>
    <row r="69" spans="1:43" x14ac:dyDescent="0.35">
      <c r="A69" s="217" t="s">
        <v>200</v>
      </c>
      <c r="B69" s="215">
        <v>21630700</v>
      </c>
      <c r="C69" s="215">
        <v>33132090</v>
      </c>
      <c r="D69" s="215">
        <v>50766009</v>
      </c>
      <c r="E69" s="215">
        <v>46404815</v>
      </c>
      <c r="F69" s="215">
        <v>1583224733</v>
      </c>
      <c r="G69" s="215">
        <v>1174356285</v>
      </c>
      <c r="H69" s="215">
        <v>3425658</v>
      </c>
      <c r="I69" s="215">
        <v>1556250</v>
      </c>
      <c r="J69" s="216"/>
      <c r="K69" s="215">
        <v>76338000</v>
      </c>
      <c r="L69" s="215">
        <v>1939814000</v>
      </c>
      <c r="M69" s="216"/>
      <c r="N69" s="215">
        <v>39962078</v>
      </c>
      <c r="O69" s="215">
        <v>131237500</v>
      </c>
      <c r="P69" s="215">
        <v>159739500</v>
      </c>
      <c r="Q69" s="215">
        <v>683638000</v>
      </c>
      <c r="R69" s="216"/>
      <c r="S69" s="216"/>
      <c r="T69" s="215">
        <v>601666</v>
      </c>
      <c r="U69" s="215">
        <v>4622391</v>
      </c>
      <c r="V69" s="215">
        <v>16797142</v>
      </c>
      <c r="W69" s="215">
        <v>40463625</v>
      </c>
      <c r="X69" s="215">
        <v>11909400</v>
      </c>
      <c r="Y69" s="215">
        <v>307236250</v>
      </c>
      <c r="Z69" s="215">
        <v>0</v>
      </c>
      <c r="AA69" s="215">
        <v>4114625</v>
      </c>
      <c r="AB69" s="215">
        <v>58791500</v>
      </c>
      <c r="AC69" s="216"/>
      <c r="AD69" s="216"/>
      <c r="AE69" s="216"/>
      <c r="AF69" s="215">
        <v>0</v>
      </c>
      <c r="AG69" s="215">
        <v>45150099</v>
      </c>
      <c r="AH69" s="215">
        <v>29233818</v>
      </c>
      <c r="AI69" s="215">
        <v>22031025</v>
      </c>
      <c r="AJ69" s="215">
        <v>37081000</v>
      </c>
      <c r="AK69" s="216"/>
      <c r="AL69" s="215">
        <v>2538666</v>
      </c>
      <c r="AM69" s="215">
        <v>105551520</v>
      </c>
      <c r="AN69" s="215">
        <v>127004866</v>
      </c>
      <c r="AO69" s="215">
        <v>44503250</v>
      </c>
      <c r="AP69" s="215">
        <v>7023382000</v>
      </c>
      <c r="AQ69" s="216"/>
    </row>
    <row r="70" spans="1:43" x14ac:dyDescent="0.35">
      <c r="A70" s="217" t="s">
        <v>191</v>
      </c>
      <c r="B70" s="215">
        <v>17961228</v>
      </c>
      <c r="C70" s="215">
        <v>78465115</v>
      </c>
      <c r="D70" s="215">
        <v>335693663</v>
      </c>
      <c r="E70" s="215">
        <v>489081301</v>
      </c>
      <c r="F70" s="215">
        <v>1020127783</v>
      </c>
      <c r="G70" s="215">
        <v>4900259353</v>
      </c>
      <c r="H70" s="215">
        <v>16334236</v>
      </c>
      <c r="I70" s="215">
        <v>37328016</v>
      </c>
      <c r="J70" s="216"/>
      <c r="K70" s="215">
        <v>8675587634</v>
      </c>
      <c r="L70" s="215">
        <v>3939057</v>
      </c>
      <c r="M70" s="216"/>
      <c r="N70" s="215">
        <v>5522035</v>
      </c>
      <c r="O70" s="215">
        <v>390213329</v>
      </c>
      <c r="P70" s="215">
        <v>19228711</v>
      </c>
      <c r="Q70" s="215">
        <v>365864869</v>
      </c>
      <c r="R70" s="216"/>
      <c r="S70" s="216"/>
      <c r="T70" s="215">
        <v>42341229</v>
      </c>
      <c r="U70" s="215">
        <v>51907125</v>
      </c>
      <c r="V70" s="215">
        <v>687335826</v>
      </c>
      <c r="W70" s="215">
        <v>831945396</v>
      </c>
      <c r="X70" s="215">
        <v>1683158303</v>
      </c>
      <c r="Y70" s="215">
        <v>5614847061</v>
      </c>
      <c r="Z70" s="215">
        <v>10384967</v>
      </c>
      <c r="AA70" s="215">
        <v>44429066</v>
      </c>
      <c r="AB70" s="215">
        <v>27271223</v>
      </c>
      <c r="AC70" s="216"/>
      <c r="AD70" s="216"/>
      <c r="AE70" s="216"/>
      <c r="AF70" s="215">
        <v>1908654</v>
      </c>
      <c r="AG70" s="215">
        <v>51351765</v>
      </c>
      <c r="AH70" s="215">
        <v>412207559</v>
      </c>
      <c r="AI70" s="215">
        <v>185818693</v>
      </c>
      <c r="AJ70" s="215">
        <v>980838370</v>
      </c>
      <c r="AK70" s="216"/>
      <c r="AL70" s="215">
        <v>14992727</v>
      </c>
      <c r="AM70" s="215">
        <v>58531258</v>
      </c>
      <c r="AN70" s="215">
        <v>116000005</v>
      </c>
      <c r="AO70" s="215">
        <v>595573079</v>
      </c>
      <c r="AP70" s="215">
        <v>685056329</v>
      </c>
      <c r="AQ70" s="216"/>
    </row>
    <row r="71" spans="1:43" x14ac:dyDescent="0.35">
      <c r="A71" s="217" t="s">
        <v>201</v>
      </c>
      <c r="B71" s="215">
        <v>510478626</v>
      </c>
      <c r="C71" s="215">
        <v>1526192463</v>
      </c>
      <c r="D71" s="215">
        <v>3163254142</v>
      </c>
      <c r="E71" s="215">
        <v>5548591235</v>
      </c>
      <c r="F71" s="215">
        <v>12434202539</v>
      </c>
      <c r="G71" s="215">
        <v>95112527312</v>
      </c>
      <c r="H71" s="215">
        <v>578560340</v>
      </c>
      <c r="I71" s="215">
        <v>1423816956</v>
      </c>
      <c r="J71" s="216"/>
      <c r="K71" s="215">
        <v>6753772903</v>
      </c>
      <c r="L71" s="215">
        <v>16850450314</v>
      </c>
      <c r="M71" s="216"/>
      <c r="N71" s="215">
        <v>522359766</v>
      </c>
      <c r="O71" s="215">
        <v>1203983772</v>
      </c>
      <c r="P71" s="215">
        <v>2937612592</v>
      </c>
      <c r="Q71" s="215">
        <v>8546371680</v>
      </c>
      <c r="R71" s="216"/>
      <c r="S71" s="216"/>
      <c r="T71" s="215">
        <v>383773862</v>
      </c>
      <c r="U71" s="215">
        <v>1122336407</v>
      </c>
      <c r="V71" s="215">
        <v>2886680465</v>
      </c>
      <c r="W71" s="215">
        <v>4667429980</v>
      </c>
      <c r="X71" s="215">
        <v>9600714729</v>
      </c>
      <c r="Y71" s="215">
        <v>99149899114</v>
      </c>
      <c r="Z71" s="215">
        <v>225949088</v>
      </c>
      <c r="AA71" s="215">
        <v>1979255613</v>
      </c>
      <c r="AB71" s="215">
        <v>4424277922</v>
      </c>
      <c r="AC71" s="216"/>
      <c r="AD71" s="216"/>
      <c r="AE71" s="216"/>
      <c r="AF71" s="215">
        <v>414064184</v>
      </c>
      <c r="AG71" s="215">
        <v>1349951523</v>
      </c>
      <c r="AH71" s="215">
        <v>2949999779</v>
      </c>
      <c r="AI71" s="215">
        <v>5279104476</v>
      </c>
      <c r="AJ71" s="215">
        <v>12392965830</v>
      </c>
      <c r="AK71" s="216"/>
      <c r="AL71" s="215">
        <v>398595051</v>
      </c>
      <c r="AM71" s="215">
        <v>2275910602</v>
      </c>
      <c r="AN71" s="215">
        <v>3465375991</v>
      </c>
      <c r="AO71" s="215">
        <v>5746676439</v>
      </c>
      <c r="AP71" s="215">
        <v>10175938040</v>
      </c>
      <c r="AQ71" s="216"/>
    </row>
    <row r="72" spans="1:43" x14ac:dyDescent="0.35">
      <c r="A72" s="217" t="s">
        <v>202</v>
      </c>
      <c r="B72" s="215">
        <v>430473426</v>
      </c>
      <c r="C72" s="215">
        <v>1187018141</v>
      </c>
      <c r="D72" s="215">
        <v>2584589777</v>
      </c>
      <c r="E72" s="215">
        <v>4396190402</v>
      </c>
      <c r="F72" s="215">
        <v>9534488515</v>
      </c>
      <c r="G72" s="215">
        <v>81430696344</v>
      </c>
      <c r="H72" s="215">
        <v>491780892</v>
      </c>
      <c r="I72" s="215">
        <v>1244435705</v>
      </c>
      <c r="J72" s="216"/>
      <c r="K72" s="215">
        <v>28813176</v>
      </c>
      <c r="L72" s="215">
        <v>13510550000</v>
      </c>
      <c r="M72" s="216"/>
      <c r="N72" s="215">
        <v>461639655</v>
      </c>
      <c r="O72" s="215">
        <v>937839681</v>
      </c>
      <c r="P72" s="215">
        <v>2572861445</v>
      </c>
      <c r="Q72" s="215">
        <v>6962403442</v>
      </c>
      <c r="R72" s="216"/>
      <c r="S72" s="216"/>
      <c r="T72" s="215">
        <v>285996378</v>
      </c>
      <c r="U72" s="215">
        <v>870823636</v>
      </c>
      <c r="V72" s="215">
        <v>2256321860</v>
      </c>
      <c r="W72" s="215">
        <v>3456202085</v>
      </c>
      <c r="X72" s="215">
        <v>5928257934</v>
      </c>
      <c r="Y72" s="215">
        <v>87454656947</v>
      </c>
      <c r="Z72" s="215">
        <v>161982518</v>
      </c>
      <c r="AA72" s="215">
        <v>1678616211</v>
      </c>
      <c r="AB72" s="215">
        <v>3921691940</v>
      </c>
      <c r="AC72" s="216"/>
      <c r="AD72" s="216"/>
      <c r="AE72" s="216"/>
      <c r="AF72" s="215">
        <v>350314915</v>
      </c>
      <c r="AG72" s="215">
        <v>1003132203</v>
      </c>
      <c r="AH72" s="215">
        <v>2250841296</v>
      </c>
      <c r="AI72" s="215">
        <v>4321250132</v>
      </c>
      <c r="AJ72" s="215">
        <v>10059813014</v>
      </c>
      <c r="AK72" s="216"/>
      <c r="AL72" s="215">
        <v>327838784</v>
      </c>
      <c r="AM72" s="215">
        <v>1414508247</v>
      </c>
      <c r="AN72" s="215">
        <v>2963929440</v>
      </c>
      <c r="AO72" s="215">
        <v>4483029140</v>
      </c>
      <c r="AP72" s="215">
        <v>7900707100</v>
      </c>
      <c r="AQ72" s="216"/>
    </row>
    <row r="73" spans="1:43" x14ac:dyDescent="0.35">
      <c r="A73" s="217" t="s">
        <v>203</v>
      </c>
      <c r="B73" s="215">
        <v>1686443</v>
      </c>
      <c r="C73" s="215">
        <v>13743168</v>
      </c>
      <c r="D73" s="215">
        <v>16529885</v>
      </c>
      <c r="E73" s="215">
        <v>39861979</v>
      </c>
      <c r="F73" s="215">
        <v>108870197</v>
      </c>
      <c r="G73" s="215">
        <v>2115571798</v>
      </c>
      <c r="H73" s="215">
        <v>4734525</v>
      </c>
      <c r="I73" s="215">
        <v>8423456</v>
      </c>
      <c r="J73" s="216"/>
      <c r="K73" s="215">
        <v>0</v>
      </c>
      <c r="L73" s="215">
        <v>0</v>
      </c>
      <c r="M73" s="216"/>
      <c r="N73" s="215">
        <v>0</v>
      </c>
      <c r="O73" s="215">
        <v>21024551</v>
      </c>
      <c r="P73" s="215">
        <v>40000761</v>
      </c>
      <c r="Q73" s="215">
        <v>0</v>
      </c>
      <c r="R73" s="216"/>
      <c r="S73" s="216"/>
      <c r="T73" s="215">
        <v>0</v>
      </c>
      <c r="U73" s="215">
        <v>18313576</v>
      </c>
      <c r="V73" s="215">
        <v>25853283</v>
      </c>
      <c r="W73" s="215">
        <v>61100395</v>
      </c>
      <c r="X73" s="215">
        <v>226089020</v>
      </c>
      <c r="Y73" s="215">
        <v>137982665</v>
      </c>
      <c r="Z73" s="215">
        <v>0</v>
      </c>
      <c r="AA73" s="215">
        <v>2298781</v>
      </c>
      <c r="AB73" s="215">
        <v>29164759</v>
      </c>
      <c r="AC73" s="216"/>
      <c r="AD73" s="216"/>
      <c r="AE73" s="216"/>
      <c r="AF73" s="215">
        <v>481752</v>
      </c>
      <c r="AG73" s="215">
        <v>20881200</v>
      </c>
      <c r="AH73" s="215">
        <v>18446093</v>
      </c>
      <c r="AI73" s="215">
        <v>7324144</v>
      </c>
      <c r="AJ73" s="215">
        <v>245834</v>
      </c>
      <c r="AK73" s="216"/>
      <c r="AL73" s="215">
        <v>239112</v>
      </c>
      <c r="AM73" s="215">
        <v>23936497</v>
      </c>
      <c r="AN73" s="215">
        <v>0</v>
      </c>
      <c r="AO73" s="215">
        <v>105652500</v>
      </c>
      <c r="AP73" s="215">
        <v>100206932</v>
      </c>
      <c r="AQ73" s="216"/>
    </row>
    <row r="74" spans="1:43" x14ac:dyDescent="0.35">
      <c r="A74" s="217" t="s">
        <v>204</v>
      </c>
      <c r="B74" s="215">
        <v>0</v>
      </c>
      <c r="C74" s="215">
        <v>25399</v>
      </c>
      <c r="D74" s="215">
        <v>0</v>
      </c>
      <c r="E74" s="215">
        <v>388630</v>
      </c>
      <c r="F74" s="215">
        <v>0</v>
      </c>
      <c r="G74" s="215">
        <v>0</v>
      </c>
      <c r="H74" s="215">
        <v>0</v>
      </c>
      <c r="I74" s="215">
        <v>0</v>
      </c>
      <c r="J74" s="216"/>
      <c r="K74" s="215">
        <v>0</v>
      </c>
      <c r="L74" s="215">
        <v>0</v>
      </c>
      <c r="M74" s="216"/>
      <c r="N74" s="215">
        <v>0</v>
      </c>
      <c r="O74" s="215">
        <v>264152</v>
      </c>
      <c r="P74" s="215">
        <v>0</v>
      </c>
      <c r="Q74" s="215">
        <v>14767966</v>
      </c>
      <c r="R74" s="216"/>
      <c r="S74" s="216"/>
      <c r="T74" s="215">
        <v>0</v>
      </c>
      <c r="U74" s="215">
        <v>0</v>
      </c>
      <c r="V74" s="215">
        <v>0</v>
      </c>
      <c r="W74" s="215">
        <v>0</v>
      </c>
      <c r="X74" s="215">
        <v>0</v>
      </c>
      <c r="Y74" s="215">
        <v>0</v>
      </c>
      <c r="Z74" s="215">
        <v>0</v>
      </c>
      <c r="AA74" s="215">
        <v>0</v>
      </c>
      <c r="AB74" s="215">
        <v>0</v>
      </c>
      <c r="AC74" s="216"/>
      <c r="AD74" s="216"/>
      <c r="AE74" s="216"/>
      <c r="AF74" s="215">
        <v>0</v>
      </c>
      <c r="AG74" s="215">
        <v>0</v>
      </c>
      <c r="AH74" s="215">
        <v>0</v>
      </c>
      <c r="AI74" s="215">
        <v>0</v>
      </c>
      <c r="AJ74" s="215">
        <v>0</v>
      </c>
      <c r="AK74" s="216"/>
      <c r="AL74" s="215">
        <v>0</v>
      </c>
      <c r="AM74" s="215">
        <v>0</v>
      </c>
      <c r="AN74" s="215">
        <v>0</v>
      </c>
      <c r="AO74" s="215">
        <v>0</v>
      </c>
      <c r="AP74" s="215">
        <v>0</v>
      </c>
      <c r="AQ74" s="216"/>
    </row>
    <row r="75" spans="1:43" x14ac:dyDescent="0.35">
      <c r="A75" s="217" t="s">
        <v>205</v>
      </c>
      <c r="B75" s="215">
        <v>171</v>
      </c>
      <c r="C75" s="215">
        <v>764690</v>
      </c>
      <c r="D75" s="215">
        <v>1881794</v>
      </c>
      <c r="E75" s="215">
        <v>98870</v>
      </c>
      <c r="F75" s="215">
        <v>0</v>
      </c>
      <c r="G75" s="215">
        <v>0</v>
      </c>
      <c r="H75" s="215">
        <v>0</v>
      </c>
      <c r="I75" s="215">
        <v>0</v>
      </c>
      <c r="J75" s="216"/>
      <c r="K75" s="215">
        <v>0</v>
      </c>
      <c r="L75" s="215">
        <v>0</v>
      </c>
      <c r="M75" s="216"/>
      <c r="N75" s="215">
        <v>0</v>
      </c>
      <c r="O75" s="215">
        <v>0</v>
      </c>
      <c r="P75" s="215">
        <v>0</v>
      </c>
      <c r="Q75" s="215">
        <v>0</v>
      </c>
      <c r="R75" s="216"/>
      <c r="S75" s="216"/>
      <c r="T75" s="215">
        <v>0</v>
      </c>
      <c r="U75" s="215">
        <v>0</v>
      </c>
      <c r="V75" s="215">
        <v>1990476</v>
      </c>
      <c r="W75" s="215">
        <v>0</v>
      </c>
      <c r="X75" s="215">
        <v>0</v>
      </c>
      <c r="Y75" s="215">
        <v>0</v>
      </c>
      <c r="Z75" s="215">
        <v>0</v>
      </c>
      <c r="AA75" s="215">
        <v>0</v>
      </c>
      <c r="AB75" s="215">
        <v>0</v>
      </c>
      <c r="AC75" s="216"/>
      <c r="AD75" s="216"/>
      <c r="AE75" s="216"/>
      <c r="AF75" s="215">
        <v>0</v>
      </c>
      <c r="AG75" s="215">
        <v>495607</v>
      </c>
      <c r="AH75" s="215">
        <v>0</v>
      </c>
      <c r="AI75" s="215">
        <v>341553</v>
      </c>
      <c r="AJ75" s="215">
        <v>0</v>
      </c>
      <c r="AK75" s="216"/>
      <c r="AL75" s="215">
        <v>1566</v>
      </c>
      <c r="AM75" s="215">
        <v>0</v>
      </c>
      <c r="AN75" s="215">
        <v>6998666</v>
      </c>
      <c r="AO75" s="215">
        <v>0</v>
      </c>
      <c r="AP75" s="215">
        <v>0</v>
      </c>
      <c r="AQ75" s="216"/>
    </row>
    <row r="76" spans="1:43" x14ac:dyDescent="0.35">
      <c r="A76" s="217" t="s">
        <v>206</v>
      </c>
      <c r="B76" s="215">
        <v>0</v>
      </c>
      <c r="C76" s="215">
        <v>0</v>
      </c>
      <c r="D76" s="215">
        <v>0</v>
      </c>
      <c r="E76" s="215">
        <v>0</v>
      </c>
      <c r="F76" s="215">
        <v>0</v>
      </c>
      <c r="G76" s="215">
        <v>0</v>
      </c>
      <c r="H76" s="215">
        <v>0</v>
      </c>
      <c r="I76" s="215">
        <v>0</v>
      </c>
      <c r="J76" s="216"/>
      <c r="K76" s="215">
        <v>609419000</v>
      </c>
      <c r="L76" s="215">
        <v>0</v>
      </c>
      <c r="M76" s="216"/>
      <c r="N76" s="215">
        <v>0</v>
      </c>
      <c r="O76" s="215">
        <v>0</v>
      </c>
      <c r="P76" s="215">
        <v>0</v>
      </c>
      <c r="Q76" s="215">
        <v>0</v>
      </c>
      <c r="R76" s="216"/>
      <c r="S76" s="216"/>
      <c r="T76" s="215">
        <v>0</v>
      </c>
      <c r="U76" s="215">
        <v>0</v>
      </c>
      <c r="V76" s="215">
        <v>0</v>
      </c>
      <c r="W76" s="215">
        <v>0</v>
      </c>
      <c r="X76" s="215">
        <v>0</v>
      </c>
      <c r="Y76" s="215">
        <v>0</v>
      </c>
      <c r="Z76" s="215">
        <v>0</v>
      </c>
      <c r="AA76" s="215">
        <v>0</v>
      </c>
      <c r="AB76" s="215">
        <v>0</v>
      </c>
      <c r="AC76" s="216"/>
      <c r="AD76" s="216"/>
      <c r="AE76" s="216"/>
      <c r="AF76" s="215">
        <v>0</v>
      </c>
      <c r="AG76" s="215">
        <v>0</v>
      </c>
      <c r="AH76" s="215">
        <v>0</v>
      </c>
      <c r="AI76" s="215">
        <v>0</v>
      </c>
      <c r="AJ76" s="215">
        <v>0</v>
      </c>
      <c r="AK76" s="216"/>
      <c r="AL76" s="215">
        <v>0</v>
      </c>
      <c r="AM76" s="215">
        <v>0</v>
      </c>
      <c r="AN76" s="215">
        <v>0</v>
      </c>
      <c r="AO76" s="215">
        <v>0</v>
      </c>
      <c r="AP76" s="215">
        <v>0</v>
      </c>
      <c r="AQ76" s="216"/>
    </row>
    <row r="77" spans="1:43" x14ac:dyDescent="0.35">
      <c r="A77" s="217" t="s">
        <v>207</v>
      </c>
      <c r="B77" s="215">
        <v>44898709</v>
      </c>
      <c r="C77" s="215">
        <v>126516650</v>
      </c>
      <c r="D77" s="215">
        <v>279342726</v>
      </c>
      <c r="E77" s="215">
        <v>522403119</v>
      </c>
      <c r="F77" s="215">
        <v>1261168070</v>
      </c>
      <c r="G77" s="215">
        <v>7950393603</v>
      </c>
      <c r="H77" s="215">
        <v>50257868</v>
      </c>
      <c r="I77" s="215">
        <v>108972500</v>
      </c>
      <c r="J77" s="216"/>
      <c r="K77" s="215">
        <v>1182680031</v>
      </c>
      <c r="L77" s="215">
        <v>1638214000</v>
      </c>
      <c r="M77" s="216"/>
      <c r="N77" s="215">
        <v>40836676</v>
      </c>
      <c r="O77" s="215">
        <v>102418859</v>
      </c>
      <c r="P77" s="215">
        <v>247230881</v>
      </c>
      <c r="Q77" s="215">
        <v>659988721</v>
      </c>
      <c r="R77" s="216"/>
      <c r="S77" s="216"/>
      <c r="T77" s="215">
        <v>47930896</v>
      </c>
      <c r="U77" s="215">
        <v>122802618</v>
      </c>
      <c r="V77" s="215">
        <v>262990845</v>
      </c>
      <c r="W77" s="215">
        <v>526437875</v>
      </c>
      <c r="X77" s="215">
        <v>1217367019</v>
      </c>
      <c r="Y77" s="215">
        <v>7311338821</v>
      </c>
      <c r="Z77" s="215">
        <v>41222264</v>
      </c>
      <c r="AA77" s="215">
        <v>148232830</v>
      </c>
      <c r="AB77" s="215">
        <v>263587190</v>
      </c>
      <c r="AC77" s="216"/>
      <c r="AD77" s="216"/>
      <c r="AE77" s="216"/>
      <c r="AF77" s="215">
        <v>36817377</v>
      </c>
      <c r="AG77" s="215">
        <v>134206321</v>
      </c>
      <c r="AH77" s="215">
        <v>312386209</v>
      </c>
      <c r="AI77" s="215">
        <v>477144933</v>
      </c>
      <c r="AJ77" s="215">
        <v>1157213339</v>
      </c>
      <c r="AK77" s="216"/>
      <c r="AL77" s="215">
        <v>41885860</v>
      </c>
      <c r="AM77" s="215">
        <v>134509046</v>
      </c>
      <c r="AN77" s="215">
        <v>258989675</v>
      </c>
      <c r="AO77" s="215">
        <v>511261944</v>
      </c>
      <c r="AP77" s="215">
        <v>1151691510</v>
      </c>
      <c r="AQ77" s="216"/>
    </row>
    <row r="78" spans="1:43" x14ac:dyDescent="0.35">
      <c r="A78" s="217" t="s">
        <v>208</v>
      </c>
      <c r="B78" s="215">
        <v>25137047</v>
      </c>
      <c r="C78" s="215">
        <v>179917719</v>
      </c>
      <c r="D78" s="215">
        <v>217802970</v>
      </c>
      <c r="E78" s="215">
        <v>515533376</v>
      </c>
      <c r="F78" s="215">
        <v>1240954111</v>
      </c>
      <c r="G78" s="215">
        <v>2857842828</v>
      </c>
      <c r="H78" s="215">
        <v>23171526</v>
      </c>
      <c r="I78" s="215">
        <v>48663111</v>
      </c>
      <c r="J78" s="216"/>
      <c r="K78" s="215">
        <v>100902524</v>
      </c>
      <c r="L78" s="215">
        <v>1680310314</v>
      </c>
      <c r="M78" s="216"/>
      <c r="N78" s="215">
        <v>16298666</v>
      </c>
      <c r="O78" s="215">
        <v>114276178</v>
      </c>
      <c r="P78" s="215">
        <v>59421585</v>
      </c>
      <c r="Q78" s="215">
        <v>749900229</v>
      </c>
      <c r="R78" s="216"/>
      <c r="S78" s="216"/>
      <c r="T78" s="215">
        <v>49558502</v>
      </c>
      <c r="U78" s="215">
        <v>102383992</v>
      </c>
      <c r="V78" s="215">
        <v>234604381</v>
      </c>
      <c r="W78" s="215">
        <v>590825079</v>
      </c>
      <c r="X78" s="215">
        <v>1697854797</v>
      </c>
      <c r="Y78" s="215">
        <v>3297468400</v>
      </c>
      <c r="Z78" s="215">
        <v>22744305</v>
      </c>
      <c r="AA78" s="215">
        <v>139067098</v>
      </c>
      <c r="AB78" s="215">
        <v>209834032</v>
      </c>
      <c r="AC78" s="216"/>
      <c r="AD78" s="216"/>
      <c r="AE78" s="216"/>
      <c r="AF78" s="215">
        <v>26450139</v>
      </c>
      <c r="AG78" s="215">
        <v>169578238</v>
      </c>
      <c r="AH78" s="215">
        <v>307961375</v>
      </c>
      <c r="AI78" s="215">
        <v>383812623</v>
      </c>
      <c r="AJ78" s="215">
        <v>861979668</v>
      </c>
      <c r="AK78" s="216"/>
      <c r="AL78" s="215">
        <v>15283598</v>
      </c>
      <c r="AM78" s="215">
        <v>677943436</v>
      </c>
      <c r="AN78" s="215">
        <v>161150904</v>
      </c>
      <c r="AO78" s="215">
        <v>427335969</v>
      </c>
      <c r="AP78" s="215">
        <v>950634553</v>
      </c>
      <c r="AQ78" s="216"/>
    </row>
    <row r="79" spans="1:43" x14ac:dyDescent="0.35">
      <c r="A79" s="217" t="s">
        <v>191</v>
      </c>
      <c r="B79" s="215">
        <v>8282828</v>
      </c>
      <c r="C79" s="215">
        <v>18206694</v>
      </c>
      <c r="D79" s="215">
        <v>63106988</v>
      </c>
      <c r="E79" s="215">
        <v>74114882</v>
      </c>
      <c r="F79" s="215">
        <v>288721645</v>
      </c>
      <c r="G79" s="215">
        <v>758022737</v>
      </c>
      <c r="H79" s="215">
        <v>8615527</v>
      </c>
      <c r="I79" s="215">
        <v>13322181</v>
      </c>
      <c r="J79" s="216"/>
      <c r="K79" s="215">
        <v>90536338128</v>
      </c>
      <c r="L79" s="215">
        <v>21376000</v>
      </c>
      <c r="M79" s="216"/>
      <c r="N79" s="215">
        <v>3584768</v>
      </c>
      <c r="O79" s="215">
        <v>28160350</v>
      </c>
      <c r="P79" s="215">
        <v>18097919</v>
      </c>
      <c r="Q79" s="215">
        <v>159311322</v>
      </c>
      <c r="R79" s="216"/>
      <c r="S79" s="216"/>
      <c r="T79" s="215">
        <v>288086</v>
      </c>
      <c r="U79" s="215">
        <v>8012584</v>
      </c>
      <c r="V79" s="215">
        <v>104919618</v>
      </c>
      <c r="W79" s="215">
        <v>32864606</v>
      </c>
      <c r="X79" s="215">
        <v>531145957</v>
      </c>
      <c r="Y79" s="215">
        <v>948452280</v>
      </c>
      <c r="Z79" s="215">
        <v>0</v>
      </c>
      <c r="AA79" s="215">
        <v>11040691</v>
      </c>
      <c r="AB79" s="215">
        <v>0</v>
      </c>
      <c r="AC79" s="216"/>
      <c r="AD79" s="216"/>
      <c r="AE79" s="216"/>
      <c r="AF79" s="215">
        <v>0</v>
      </c>
      <c r="AG79" s="215">
        <v>21657952</v>
      </c>
      <c r="AH79" s="215">
        <v>60364804</v>
      </c>
      <c r="AI79" s="215">
        <v>89231088</v>
      </c>
      <c r="AJ79" s="215">
        <v>313713973</v>
      </c>
      <c r="AK79" s="216"/>
      <c r="AL79" s="215">
        <v>13346129</v>
      </c>
      <c r="AM79" s="215">
        <v>25013375</v>
      </c>
      <c r="AN79" s="215">
        <v>74307303</v>
      </c>
      <c r="AO79" s="215">
        <v>219396885</v>
      </c>
      <c r="AP79" s="215">
        <v>72697944</v>
      </c>
      <c r="AQ79" s="216"/>
    </row>
    <row r="80" spans="1:43" x14ac:dyDescent="0.35">
      <c r="A80" s="217" t="s">
        <v>209</v>
      </c>
      <c r="B80" s="215">
        <v>5508077976</v>
      </c>
      <c r="C80" s="215">
        <v>14891608730</v>
      </c>
      <c r="D80" s="215">
        <v>31127918464</v>
      </c>
      <c r="E80" s="215">
        <v>55847551183</v>
      </c>
      <c r="F80" s="215">
        <v>117630200431</v>
      </c>
      <c r="G80" s="215">
        <v>884539251719</v>
      </c>
      <c r="H80" s="215">
        <v>6897928566</v>
      </c>
      <c r="I80" s="215">
        <v>14736042921</v>
      </c>
      <c r="J80" s="216"/>
      <c r="K80" s="215">
        <v>0</v>
      </c>
      <c r="L80" s="215">
        <v>166653264572</v>
      </c>
      <c r="M80" s="216"/>
      <c r="N80" s="215">
        <v>5528298274</v>
      </c>
      <c r="O80" s="215">
        <v>13357248075</v>
      </c>
      <c r="P80" s="215">
        <v>34132377886</v>
      </c>
      <c r="Q80" s="215">
        <v>86495908829</v>
      </c>
      <c r="R80" s="216"/>
      <c r="S80" s="216"/>
      <c r="T80" s="215">
        <v>4473813341</v>
      </c>
      <c r="U80" s="215">
        <v>12555764351</v>
      </c>
      <c r="V80" s="215">
        <v>29658681104</v>
      </c>
      <c r="W80" s="215">
        <v>48529175519</v>
      </c>
      <c r="X80" s="215">
        <v>75608665649</v>
      </c>
      <c r="Y80" s="215">
        <v>984731207522</v>
      </c>
      <c r="Z80" s="215">
        <v>3098418535</v>
      </c>
      <c r="AA80" s="215">
        <v>19000071548</v>
      </c>
      <c r="AB80" s="215">
        <v>46172160962</v>
      </c>
      <c r="AC80" s="216"/>
      <c r="AD80" s="216"/>
      <c r="AE80" s="216"/>
      <c r="AF80" s="215">
        <v>3606060280</v>
      </c>
      <c r="AG80" s="215">
        <v>12737802818</v>
      </c>
      <c r="AH80" s="215">
        <v>26653840886</v>
      </c>
      <c r="AI80" s="215">
        <v>52380671145</v>
      </c>
      <c r="AJ80" s="215">
        <v>122610038219</v>
      </c>
      <c r="AK80" s="216"/>
      <c r="AL80" s="215">
        <v>4171124292</v>
      </c>
      <c r="AM80" s="215">
        <v>17860716137</v>
      </c>
      <c r="AN80" s="215">
        <v>32714980270</v>
      </c>
      <c r="AO80" s="215">
        <v>53278118943</v>
      </c>
      <c r="AP80" s="215">
        <v>109365131935</v>
      </c>
      <c r="AQ80" s="216"/>
    </row>
    <row r="81" spans="1:43" x14ac:dyDescent="0.35">
      <c r="A81" s="217" t="s">
        <v>210</v>
      </c>
      <c r="B81" s="215">
        <v>0</v>
      </c>
      <c r="C81" s="215">
        <v>0</v>
      </c>
      <c r="D81" s="215">
        <v>0</v>
      </c>
      <c r="E81" s="215">
        <v>0</v>
      </c>
      <c r="F81" s="215">
        <v>0</v>
      </c>
      <c r="G81" s="215">
        <v>0</v>
      </c>
      <c r="H81" s="215">
        <v>0</v>
      </c>
      <c r="I81" s="215">
        <v>0</v>
      </c>
      <c r="J81" s="216"/>
      <c r="K81" s="215">
        <v>248149285784</v>
      </c>
      <c r="L81" s="215">
        <v>0</v>
      </c>
      <c r="M81" s="216"/>
      <c r="N81" s="215">
        <v>0</v>
      </c>
      <c r="O81" s="215">
        <v>0</v>
      </c>
      <c r="P81" s="215">
        <v>0</v>
      </c>
      <c r="Q81" s="215">
        <v>0</v>
      </c>
      <c r="R81" s="216"/>
      <c r="S81" s="216"/>
      <c r="T81" s="215">
        <v>0</v>
      </c>
      <c r="U81" s="215">
        <v>0</v>
      </c>
      <c r="V81" s="215">
        <v>0</v>
      </c>
      <c r="W81" s="215">
        <v>0</v>
      </c>
      <c r="X81" s="215">
        <v>0</v>
      </c>
      <c r="Y81" s="215">
        <v>0</v>
      </c>
      <c r="Z81" s="215">
        <v>0</v>
      </c>
      <c r="AA81" s="215">
        <v>0</v>
      </c>
      <c r="AB81" s="215">
        <v>0</v>
      </c>
      <c r="AC81" s="216"/>
      <c r="AD81" s="216"/>
      <c r="AE81" s="216"/>
      <c r="AF81" s="215">
        <v>0</v>
      </c>
      <c r="AG81" s="215">
        <v>0</v>
      </c>
      <c r="AH81" s="215">
        <v>0</v>
      </c>
      <c r="AI81" s="215">
        <v>0</v>
      </c>
      <c r="AJ81" s="215">
        <v>0</v>
      </c>
      <c r="AK81" s="216"/>
      <c r="AL81" s="215">
        <v>0</v>
      </c>
      <c r="AM81" s="215">
        <v>0</v>
      </c>
      <c r="AN81" s="215">
        <v>0</v>
      </c>
      <c r="AO81" s="215">
        <v>0</v>
      </c>
      <c r="AP81" s="215">
        <v>0</v>
      </c>
      <c r="AQ81" s="216"/>
    </row>
    <row r="82" spans="1:43" x14ac:dyDescent="0.35">
      <c r="A82" s="217" t="s">
        <v>211</v>
      </c>
      <c r="B82" s="215">
        <v>24210097956</v>
      </c>
      <c r="C82" s="215">
        <v>55052074930</v>
      </c>
      <c r="D82" s="215">
        <v>113882908576</v>
      </c>
      <c r="E82" s="215">
        <v>203454028261</v>
      </c>
      <c r="F82" s="215">
        <v>425420468927</v>
      </c>
      <c r="G82" s="215">
        <v>1718800642100</v>
      </c>
      <c r="H82" s="215">
        <v>31966706393</v>
      </c>
      <c r="I82" s="215">
        <v>57037588258</v>
      </c>
      <c r="J82" s="216"/>
      <c r="K82" s="215">
        <v>-86199416193</v>
      </c>
      <c r="L82" s="215">
        <v>218047558346</v>
      </c>
      <c r="M82" s="216"/>
      <c r="N82" s="215">
        <v>17848422647</v>
      </c>
      <c r="O82" s="215">
        <v>40065650266</v>
      </c>
      <c r="P82" s="215">
        <v>120796071639</v>
      </c>
      <c r="Q82" s="215">
        <v>255668268958</v>
      </c>
      <c r="R82" s="216"/>
      <c r="S82" s="216"/>
      <c r="T82" s="215">
        <v>18440959363</v>
      </c>
      <c r="U82" s="215">
        <v>46080823403</v>
      </c>
      <c r="V82" s="215">
        <v>100558194610</v>
      </c>
      <c r="W82" s="215">
        <v>194754971359</v>
      </c>
      <c r="X82" s="215">
        <v>446671235730</v>
      </c>
      <c r="Y82" s="215">
        <v>1789892039655</v>
      </c>
      <c r="Z82" s="215">
        <v>35483477230</v>
      </c>
      <c r="AA82" s="215">
        <v>68750762190</v>
      </c>
      <c r="AB82" s="215">
        <v>176614462820</v>
      </c>
      <c r="AC82" s="216"/>
      <c r="AD82" s="216"/>
      <c r="AE82" s="216"/>
      <c r="AF82" s="215">
        <v>22801384964</v>
      </c>
      <c r="AG82" s="215">
        <v>68762988693</v>
      </c>
      <c r="AH82" s="215">
        <v>132590623758</v>
      </c>
      <c r="AI82" s="215">
        <v>226164547574</v>
      </c>
      <c r="AJ82" s="215">
        <v>487348842522</v>
      </c>
      <c r="AK82" s="216"/>
      <c r="AL82" s="215">
        <v>15915335729</v>
      </c>
      <c r="AM82" s="215">
        <v>54726101416</v>
      </c>
      <c r="AN82" s="215">
        <v>82167398253</v>
      </c>
      <c r="AO82" s="215">
        <v>139088399270</v>
      </c>
      <c r="AP82" s="215">
        <v>404139782494</v>
      </c>
      <c r="AQ82" s="216"/>
    </row>
    <row r="83" spans="1:43" x14ac:dyDescent="0.35">
      <c r="A83" s="217" t="s">
        <v>212</v>
      </c>
      <c r="B83" s="215">
        <v>-5116903116</v>
      </c>
      <c r="C83" s="215">
        <v>-14071131785</v>
      </c>
      <c r="D83" s="215">
        <v>-29680242788</v>
      </c>
      <c r="E83" s="215">
        <v>-53008439094</v>
      </c>
      <c r="F83" s="215">
        <v>-112235369581</v>
      </c>
      <c r="G83" s="215">
        <v>-867973099738</v>
      </c>
      <c r="H83" s="215">
        <v>-6273723464</v>
      </c>
      <c r="I83" s="215">
        <v>-14333530395</v>
      </c>
      <c r="J83" s="216"/>
      <c r="K83" s="215">
        <v>0</v>
      </c>
      <c r="L83" s="215">
        <v>-162878152169</v>
      </c>
      <c r="M83" s="216"/>
      <c r="N83" s="215">
        <v>-5171438901</v>
      </c>
      <c r="O83" s="215">
        <v>-12613915916</v>
      </c>
      <c r="P83" s="215">
        <v>-32197233086</v>
      </c>
      <c r="Q83" s="215">
        <v>-81314575171</v>
      </c>
      <c r="R83" s="216"/>
      <c r="S83" s="216"/>
      <c r="T83" s="215">
        <v>-4099458833</v>
      </c>
      <c r="U83" s="215">
        <v>-11823961578</v>
      </c>
      <c r="V83" s="215">
        <v>-28018919412</v>
      </c>
      <c r="W83" s="215">
        <v>-45232473039</v>
      </c>
      <c r="X83" s="215">
        <v>-68824286977</v>
      </c>
      <c r="Y83" s="215">
        <v>-968420288780</v>
      </c>
      <c r="Z83" s="215">
        <v>-2668837510</v>
      </c>
      <c r="AA83" s="215">
        <v>-17693246733</v>
      </c>
      <c r="AB83" s="215">
        <v>-44779506493</v>
      </c>
      <c r="AC83" s="216"/>
      <c r="AD83" s="216"/>
      <c r="AE83" s="216"/>
      <c r="AF83" s="215">
        <v>-3375363745</v>
      </c>
      <c r="AG83" s="215">
        <v>-11889921503</v>
      </c>
      <c r="AH83" s="215">
        <v>-25081214855</v>
      </c>
      <c r="AI83" s="215">
        <v>-50028345202</v>
      </c>
      <c r="AJ83" s="215">
        <v>-116493563130</v>
      </c>
      <c r="AK83" s="216"/>
      <c r="AL83" s="215">
        <v>-3961539136</v>
      </c>
      <c r="AM83" s="215">
        <v>-16663786858</v>
      </c>
      <c r="AN83" s="215">
        <v>-31777889596</v>
      </c>
      <c r="AO83" s="215">
        <v>-51713631977</v>
      </c>
      <c r="AP83" s="215">
        <v>-106467787628</v>
      </c>
      <c r="AQ83" s="216"/>
    </row>
    <row r="84" spans="1:43" x14ac:dyDescent="0.35">
      <c r="A84" s="217" t="s">
        <v>213</v>
      </c>
      <c r="B84" s="215">
        <v>0</v>
      </c>
      <c r="C84" s="215">
        <v>0</v>
      </c>
      <c r="D84" s="215">
        <v>0</v>
      </c>
      <c r="E84" s="215">
        <v>0</v>
      </c>
      <c r="F84" s="215">
        <v>0</v>
      </c>
      <c r="G84" s="215">
        <v>0</v>
      </c>
      <c r="H84" s="215">
        <v>0</v>
      </c>
      <c r="I84" s="215">
        <v>0</v>
      </c>
      <c r="J84" s="216"/>
      <c r="K84" s="215">
        <v>161949869591</v>
      </c>
      <c r="L84" s="215">
        <v>0</v>
      </c>
      <c r="M84" s="216"/>
      <c r="N84" s="215">
        <v>0</v>
      </c>
      <c r="O84" s="215">
        <v>0</v>
      </c>
      <c r="P84" s="215">
        <v>0</v>
      </c>
      <c r="Q84" s="215">
        <v>0</v>
      </c>
      <c r="R84" s="216"/>
      <c r="S84" s="216"/>
      <c r="T84" s="215">
        <v>0</v>
      </c>
      <c r="U84" s="215">
        <v>0</v>
      </c>
      <c r="V84" s="215">
        <v>0</v>
      </c>
      <c r="W84" s="215">
        <v>0</v>
      </c>
      <c r="X84" s="215">
        <v>0</v>
      </c>
      <c r="Y84" s="215">
        <v>0</v>
      </c>
      <c r="Z84" s="215">
        <v>0</v>
      </c>
      <c r="AA84" s="215">
        <v>0</v>
      </c>
      <c r="AB84" s="215">
        <v>0</v>
      </c>
      <c r="AC84" s="216"/>
      <c r="AD84" s="216"/>
      <c r="AE84" s="216"/>
      <c r="AF84" s="215">
        <v>0</v>
      </c>
      <c r="AG84" s="215">
        <v>0</v>
      </c>
      <c r="AH84" s="215">
        <v>0</v>
      </c>
      <c r="AI84" s="215">
        <v>0</v>
      </c>
      <c r="AJ84" s="215">
        <v>0</v>
      </c>
      <c r="AK84" s="216"/>
      <c r="AL84" s="215">
        <v>0</v>
      </c>
      <c r="AM84" s="215">
        <v>0</v>
      </c>
      <c r="AN84" s="215">
        <v>0</v>
      </c>
      <c r="AO84" s="215">
        <v>0</v>
      </c>
      <c r="AP84" s="215">
        <v>0</v>
      </c>
      <c r="AQ84" s="216"/>
    </row>
    <row r="85" spans="1:43" x14ac:dyDescent="0.35">
      <c r="A85" s="217" t="s">
        <v>214</v>
      </c>
      <c r="B85" s="215">
        <v>19093194839</v>
      </c>
      <c r="C85" s="215">
        <v>40980943144</v>
      </c>
      <c r="D85" s="215">
        <v>84202665788</v>
      </c>
      <c r="E85" s="215">
        <v>150445589167</v>
      </c>
      <c r="F85" s="215">
        <v>313185099345</v>
      </c>
      <c r="G85" s="215">
        <v>850827542362</v>
      </c>
      <c r="H85" s="215">
        <v>25692982928</v>
      </c>
      <c r="I85" s="215">
        <v>42704057862</v>
      </c>
      <c r="J85" s="216"/>
      <c r="K85" s="215">
        <v>252486207719</v>
      </c>
      <c r="L85" s="215">
        <v>55169406177</v>
      </c>
      <c r="M85" s="216"/>
      <c r="N85" s="215">
        <v>12676983745</v>
      </c>
      <c r="O85" s="215">
        <v>27451734349</v>
      </c>
      <c r="P85" s="215">
        <v>88598838553</v>
      </c>
      <c r="Q85" s="215">
        <v>174353693787</v>
      </c>
      <c r="R85" s="216"/>
      <c r="S85" s="216"/>
      <c r="T85" s="215">
        <v>14341500529</v>
      </c>
      <c r="U85" s="215">
        <v>34256861824</v>
      </c>
      <c r="V85" s="215">
        <v>72539275197</v>
      </c>
      <c r="W85" s="215">
        <v>149522498319</v>
      </c>
      <c r="X85" s="215">
        <v>377846948752</v>
      </c>
      <c r="Y85" s="215">
        <v>821471750875</v>
      </c>
      <c r="Z85" s="215">
        <v>32814639720</v>
      </c>
      <c r="AA85" s="215">
        <v>51057515457</v>
      </c>
      <c r="AB85" s="215">
        <v>131834956327</v>
      </c>
      <c r="AC85" s="216"/>
      <c r="AD85" s="216"/>
      <c r="AE85" s="216"/>
      <c r="AF85" s="215">
        <v>19426021218</v>
      </c>
      <c r="AG85" s="215">
        <v>56873067190</v>
      </c>
      <c r="AH85" s="215">
        <v>107509408903</v>
      </c>
      <c r="AI85" s="215">
        <v>176136202372</v>
      </c>
      <c r="AJ85" s="215">
        <v>370855279392</v>
      </c>
      <c r="AK85" s="216"/>
      <c r="AL85" s="215">
        <v>11953796592</v>
      </c>
      <c r="AM85" s="215">
        <v>38062314557</v>
      </c>
      <c r="AN85" s="215">
        <v>50389508657</v>
      </c>
      <c r="AO85" s="215">
        <v>87374767293</v>
      </c>
      <c r="AP85" s="215">
        <v>297671994865</v>
      </c>
      <c r="AQ85" s="216"/>
    </row>
    <row r="86" spans="1:43" x14ac:dyDescent="0.35">
      <c r="A86" s="217" t="s">
        <v>215</v>
      </c>
      <c r="B86" s="215">
        <v>24601272809</v>
      </c>
      <c r="C86" s="215">
        <v>55872551879</v>
      </c>
      <c r="D86" s="215">
        <v>115330584252</v>
      </c>
      <c r="E86" s="215">
        <v>206293140324</v>
      </c>
      <c r="F86" s="215">
        <v>430815299776</v>
      </c>
      <c r="G86" s="215">
        <v>1735366794082</v>
      </c>
      <c r="H86" s="215">
        <v>32590911494</v>
      </c>
      <c r="I86" s="215">
        <v>57440100784</v>
      </c>
      <c r="J86" s="216"/>
      <c r="K86" s="216"/>
      <c r="L86" s="215">
        <v>221822670749</v>
      </c>
      <c r="M86" s="216"/>
      <c r="N86" s="215">
        <v>18205282020</v>
      </c>
      <c r="O86" s="215">
        <v>40808982425</v>
      </c>
      <c r="P86" s="215">
        <v>122731216440</v>
      </c>
      <c r="Q86" s="215">
        <v>260849602616</v>
      </c>
      <c r="R86" s="216"/>
      <c r="S86" s="216"/>
      <c r="T86" s="215">
        <v>18815313759</v>
      </c>
      <c r="U86" s="215">
        <v>46812626176</v>
      </c>
      <c r="V86" s="215">
        <v>102197956302</v>
      </c>
      <c r="W86" s="215">
        <v>198051673776</v>
      </c>
      <c r="X86" s="215">
        <v>453455614402</v>
      </c>
      <c r="Y86" s="215">
        <v>1806202958397</v>
      </c>
      <c r="Z86" s="215">
        <v>35913058255</v>
      </c>
      <c r="AA86" s="215">
        <v>70057587006</v>
      </c>
      <c r="AB86" s="215">
        <v>178007117290</v>
      </c>
      <c r="AC86" s="216"/>
      <c r="AD86" s="216"/>
      <c r="AE86" s="216"/>
      <c r="AF86" s="215">
        <v>23032081498</v>
      </c>
      <c r="AG86" s="215">
        <v>69610870008</v>
      </c>
      <c r="AH86" s="215">
        <v>134163249789</v>
      </c>
      <c r="AI86" s="215">
        <v>228516873517</v>
      </c>
      <c r="AJ86" s="215">
        <v>493465317611</v>
      </c>
      <c r="AK86" s="216"/>
      <c r="AL86" s="215">
        <v>16124920884</v>
      </c>
      <c r="AM86" s="215">
        <v>55923030694</v>
      </c>
      <c r="AN86" s="215">
        <v>83104488927</v>
      </c>
      <c r="AO86" s="215">
        <v>140652886236</v>
      </c>
      <c r="AP86" s="215">
        <v>407037126800</v>
      </c>
      <c r="AQ86" s="216"/>
    </row>
    <row r="88" spans="1:43" x14ac:dyDescent="0.35">
      <c r="A88" s="212" t="s">
        <v>551</v>
      </c>
      <c r="B88" s="215">
        <f>B10+B12+B14+B16+B18+B20+B25+B27+B29+B32</f>
        <v>41586460530</v>
      </c>
      <c r="C88" s="215">
        <f t="shared" ref="C88:AQ88" si="0">C10+C12+C14+C16+C18+C20+C25+C27+C29+C32</f>
        <v>78193407617</v>
      </c>
      <c r="D88" s="215">
        <f t="shared" si="0"/>
        <v>141097035919</v>
      </c>
      <c r="E88" s="215">
        <f t="shared" si="0"/>
        <v>241298784311</v>
      </c>
      <c r="F88" s="215">
        <f t="shared" si="0"/>
        <v>481677817267</v>
      </c>
      <c r="G88" s="215">
        <f t="shared" si="0"/>
        <v>1598541940447</v>
      </c>
      <c r="H88" s="215">
        <f t="shared" si="0"/>
        <v>62869131784</v>
      </c>
      <c r="I88" s="215">
        <f t="shared" si="0"/>
        <v>105147651436</v>
      </c>
      <c r="J88" s="215">
        <f t="shared" si="0"/>
        <v>0</v>
      </c>
      <c r="K88" s="215">
        <f t="shared" si="0"/>
        <v>349662539894</v>
      </c>
      <c r="L88" s="215">
        <f t="shared" si="0"/>
        <v>440062073648</v>
      </c>
      <c r="M88" s="215">
        <f t="shared" si="0"/>
        <v>0</v>
      </c>
      <c r="N88" s="215">
        <f t="shared" si="0"/>
        <v>29984030149</v>
      </c>
      <c r="O88" s="215">
        <f t="shared" si="0"/>
        <v>64778541187</v>
      </c>
      <c r="P88" s="215">
        <f t="shared" si="0"/>
        <v>173313788565</v>
      </c>
      <c r="Q88" s="215">
        <f t="shared" si="0"/>
        <v>487953389917</v>
      </c>
      <c r="R88" s="215">
        <f t="shared" si="0"/>
        <v>0</v>
      </c>
      <c r="S88" s="215">
        <f t="shared" si="0"/>
        <v>0</v>
      </c>
      <c r="T88" s="215">
        <f t="shared" si="0"/>
        <v>31024107706</v>
      </c>
      <c r="U88" s="215">
        <f t="shared" si="0"/>
        <v>59805367671</v>
      </c>
      <c r="V88" s="215">
        <f t="shared" si="0"/>
        <v>118841804686</v>
      </c>
      <c r="W88" s="215">
        <f t="shared" si="0"/>
        <v>187373742203</v>
      </c>
      <c r="X88" s="215">
        <f t="shared" si="0"/>
        <v>345884254830</v>
      </c>
      <c r="Y88" s="215">
        <f t="shared" si="0"/>
        <v>1278533165725</v>
      </c>
      <c r="Z88" s="215">
        <f t="shared" si="0"/>
        <v>43255406543</v>
      </c>
      <c r="AA88" s="215">
        <f t="shared" si="0"/>
        <v>93700409845</v>
      </c>
      <c r="AB88" s="215">
        <f t="shared" si="0"/>
        <v>169520866951</v>
      </c>
      <c r="AC88" s="215">
        <f t="shared" si="0"/>
        <v>0</v>
      </c>
      <c r="AD88" s="215">
        <f t="shared" si="0"/>
        <v>0</v>
      </c>
      <c r="AE88" s="215">
        <f t="shared" si="0"/>
        <v>0</v>
      </c>
      <c r="AF88" s="215">
        <f t="shared" si="0"/>
        <v>33490790799</v>
      </c>
      <c r="AG88" s="215">
        <f t="shared" si="0"/>
        <v>87709038822</v>
      </c>
      <c r="AH88" s="215">
        <f t="shared" si="0"/>
        <v>162252182397</v>
      </c>
      <c r="AI88" s="215">
        <f t="shared" si="0"/>
        <v>276343090698</v>
      </c>
      <c r="AJ88" s="215">
        <f t="shared" si="0"/>
        <v>580625350025</v>
      </c>
      <c r="AK88" s="215">
        <f t="shared" si="0"/>
        <v>0</v>
      </c>
      <c r="AL88" s="215">
        <f t="shared" si="0"/>
        <v>22618650097</v>
      </c>
      <c r="AM88" s="215">
        <f t="shared" si="0"/>
        <v>68117025377</v>
      </c>
      <c r="AN88" s="215">
        <f t="shared" si="0"/>
        <v>101626304004</v>
      </c>
      <c r="AO88" s="215">
        <f t="shared" si="0"/>
        <v>163679293728</v>
      </c>
      <c r="AP88" s="215">
        <f t="shared" si="0"/>
        <v>567188787304</v>
      </c>
      <c r="AQ88" s="215">
        <f t="shared" si="0"/>
        <v>0</v>
      </c>
    </row>
    <row r="89" spans="1:43" x14ac:dyDescent="0.35">
      <c r="A89" s="213" t="s">
        <v>549</v>
      </c>
      <c r="B89" s="215">
        <f>-(B11+B13+B15+B17+B21+B26+B28+B30+B33)</f>
        <v>24403008515</v>
      </c>
      <c r="C89" s="215">
        <f t="shared" ref="C89:AQ89" si="1">-(C11+C13+C15+C17+C21+C26+C28+C30+C33)</f>
        <v>45311060268</v>
      </c>
      <c r="D89" s="215">
        <f t="shared" si="1"/>
        <v>81164367661</v>
      </c>
      <c r="E89" s="215">
        <f t="shared" si="1"/>
        <v>136119471483</v>
      </c>
      <c r="F89" s="215">
        <f t="shared" si="1"/>
        <v>296584716919</v>
      </c>
      <c r="G89" s="215">
        <f t="shared" si="1"/>
        <v>876407238902</v>
      </c>
      <c r="H89" s="215">
        <f t="shared" si="1"/>
        <v>38148394562</v>
      </c>
      <c r="I89" s="215">
        <f t="shared" si="1"/>
        <v>63285485711</v>
      </c>
      <c r="J89" s="215">
        <f t="shared" si="1"/>
        <v>0</v>
      </c>
      <c r="K89" s="215">
        <f t="shared" si="1"/>
        <v>179347755883</v>
      </c>
      <c r="L89" s="215">
        <f t="shared" si="1"/>
        <v>368090035450</v>
      </c>
      <c r="M89" s="215">
        <f t="shared" si="1"/>
        <v>0</v>
      </c>
      <c r="N89" s="215">
        <f t="shared" si="1"/>
        <v>17977721956</v>
      </c>
      <c r="O89" s="215">
        <f t="shared" si="1"/>
        <v>38917472869</v>
      </c>
      <c r="P89" s="215">
        <f t="shared" si="1"/>
        <v>95373130440</v>
      </c>
      <c r="Q89" s="215">
        <f t="shared" si="1"/>
        <v>295423940788</v>
      </c>
      <c r="R89" s="215">
        <f t="shared" si="1"/>
        <v>0</v>
      </c>
      <c r="S89" s="215">
        <f t="shared" si="1"/>
        <v>0</v>
      </c>
      <c r="T89" s="215">
        <f t="shared" si="1"/>
        <v>19018203211</v>
      </c>
      <c r="U89" s="215">
        <f t="shared" si="1"/>
        <v>34675905197</v>
      </c>
      <c r="V89" s="215">
        <f t="shared" si="1"/>
        <v>69221195100</v>
      </c>
      <c r="W89" s="215">
        <f t="shared" si="1"/>
        <v>104037261477</v>
      </c>
      <c r="X89" s="215">
        <f t="shared" si="1"/>
        <v>217230187358</v>
      </c>
      <c r="Y89" s="215">
        <f t="shared" si="1"/>
        <v>693789826237</v>
      </c>
      <c r="Z89" s="215">
        <f t="shared" si="1"/>
        <v>24357429664</v>
      </c>
      <c r="AA89" s="215">
        <f t="shared" si="1"/>
        <v>54847865268</v>
      </c>
      <c r="AB89" s="215">
        <f t="shared" si="1"/>
        <v>82604145136</v>
      </c>
      <c r="AC89" s="215">
        <f t="shared" si="1"/>
        <v>0</v>
      </c>
      <c r="AD89" s="215">
        <f t="shared" si="1"/>
        <v>0</v>
      </c>
      <c r="AE89" s="215">
        <f t="shared" si="1"/>
        <v>0</v>
      </c>
      <c r="AF89" s="215">
        <f t="shared" si="1"/>
        <v>19674362813</v>
      </c>
      <c r="AG89" s="215">
        <f t="shared" si="1"/>
        <v>49022813801</v>
      </c>
      <c r="AH89" s="215">
        <f t="shared" si="1"/>
        <v>92073792375</v>
      </c>
      <c r="AI89" s="215">
        <f t="shared" si="1"/>
        <v>157496969845</v>
      </c>
      <c r="AJ89" s="215">
        <f t="shared" si="1"/>
        <v>334806672629</v>
      </c>
      <c r="AK89" s="215">
        <f t="shared" si="1"/>
        <v>0</v>
      </c>
      <c r="AL89" s="215">
        <f t="shared" si="1"/>
        <v>13775256406</v>
      </c>
      <c r="AM89" s="215">
        <f t="shared" si="1"/>
        <v>41271390606</v>
      </c>
      <c r="AN89" s="215">
        <f t="shared" si="1"/>
        <v>62990315672</v>
      </c>
      <c r="AO89" s="215">
        <f t="shared" si="1"/>
        <v>102402801234</v>
      </c>
      <c r="AP89" s="215">
        <f t="shared" si="1"/>
        <v>352816534765</v>
      </c>
      <c r="AQ89" s="215">
        <f t="shared" si="1"/>
        <v>0</v>
      </c>
    </row>
    <row r="90" spans="1:43" x14ac:dyDescent="0.35">
      <c r="A90" s="213" t="s">
        <v>550</v>
      </c>
      <c r="B90" s="215">
        <f>B66+B72</f>
        <v>4747317554</v>
      </c>
      <c r="C90" s="215">
        <f t="shared" ref="C90:AQ90" si="2">C66+C72</f>
        <v>12588911626</v>
      </c>
      <c r="D90" s="215">
        <f t="shared" si="2"/>
        <v>26449628068</v>
      </c>
      <c r="E90" s="215">
        <f t="shared" si="2"/>
        <v>46898927782</v>
      </c>
      <c r="F90" s="215">
        <f t="shared" si="2"/>
        <v>95312204344</v>
      </c>
      <c r="G90" s="215">
        <f t="shared" si="2"/>
        <v>759701187357</v>
      </c>
      <c r="H90" s="215">
        <f t="shared" si="2"/>
        <v>6040688097</v>
      </c>
      <c r="I90" s="215">
        <f t="shared" si="2"/>
        <v>12642970381</v>
      </c>
      <c r="J90" s="215">
        <f t="shared" si="2"/>
        <v>0</v>
      </c>
      <c r="K90" s="215">
        <f t="shared" si="2"/>
        <v>30440676</v>
      </c>
      <c r="L90" s="215">
        <f t="shared" si="2"/>
        <v>144190105201</v>
      </c>
      <c r="M90" s="215">
        <f t="shared" si="2"/>
        <v>0</v>
      </c>
      <c r="N90" s="215">
        <f t="shared" si="2"/>
        <v>4936318300</v>
      </c>
      <c r="O90" s="215">
        <f t="shared" si="2"/>
        <v>11264015327</v>
      </c>
      <c r="P90" s="215">
        <f t="shared" si="2"/>
        <v>29374039318</v>
      </c>
      <c r="Q90" s="215">
        <f t="shared" si="2"/>
        <v>72459770722</v>
      </c>
      <c r="R90" s="215">
        <f t="shared" si="2"/>
        <v>0</v>
      </c>
      <c r="S90" s="215">
        <f t="shared" si="2"/>
        <v>0</v>
      </c>
      <c r="T90" s="215">
        <f t="shared" si="2"/>
        <v>3476254465</v>
      </c>
      <c r="U90" s="215">
        <f t="shared" si="2"/>
        <v>10208821846</v>
      </c>
      <c r="V90" s="215">
        <f t="shared" si="2"/>
        <v>24678924183</v>
      </c>
      <c r="W90" s="215">
        <f t="shared" si="2"/>
        <v>39517945442</v>
      </c>
      <c r="X90" s="215">
        <f t="shared" si="2"/>
        <v>53715697257</v>
      </c>
      <c r="Y90" s="215">
        <f t="shared" si="2"/>
        <v>863431332674</v>
      </c>
      <c r="Z90" s="215">
        <f t="shared" si="2"/>
        <v>2339479535</v>
      </c>
      <c r="AA90" s="215">
        <f t="shared" si="2"/>
        <v>16918452077</v>
      </c>
      <c r="AB90" s="215">
        <f t="shared" si="2"/>
        <v>41420241108</v>
      </c>
      <c r="AC90" s="215">
        <f t="shared" si="2"/>
        <v>0</v>
      </c>
      <c r="AD90" s="215">
        <f t="shared" si="2"/>
        <v>0</v>
      </c>
      <c r="AE90" s="215">
        <f t="shared" si="2"/>
        <v>0</v>
      </c>
      <c r="AF90" s="215">
        <f t="shared" si="2"/>
        <v>2918708505</v>
      </c>
      <c r="AG90" s="215">
        <f t="shared" si="2"/>
        <v>10405617533</v>
      </c>
      <c r="AH90" s="215">
        <f t="shared" si="2"/>
        <v>21647147378</v>
      </c>
      <c r="AI90" s="215">
        <f t="shared" si="2"/>
        <v>43773349983</v>
      </c>
      <c r="AJ90" s="215">
        <f t="shared" si="2"/>
        <v>104802580833</v>
      </c>
      <c r="AK90" s="215">
        <f t="shared" si="2"/>
        <v>0</v>
      </c>
      <c r="AL90" s="215">
        <f t="shared" si="2"/>
        <v>3491934734</v>
      </c>
      <c r="AM90" s="215">
        <f t="shared" si="2"/>
        <v>14940195255</v>
      </c>
      <c r="AN90" s="215">
        <f t="shared" si="2"/>
        <v>28617425051</v>
      </c>
      <c r="AO90" s="215">
        <f t="shared" si="2"/>
        <v>44806699673</v>
      </c>
      <c r="AP90" s="215">
        <f t="shared" si="2"/>
        <v>82613139964</v>
      </c>
      <c r="AQ90" s="215">
        <f t="shared" si="2"/>
        <v>0</v>
      </c>
    </row>
    <row r="97" spans="1:2" x14ac:dyDescent="0.35">
      <c r="A97" s="212" t="s">
        <v>150</v>
      </c>
      <c r="B97" s="214">
        <f>INDEX($B$4:$AQ$90,MATCH(A97,$A$4:$A$90,0),MATCH(A98,$B$1:$AQ$1,0),MATCH(A99,$B$2:$AQ$2,0))</f>
        <v>28943626497</v>
      </c>
    </row>
    <row r="98" spans="1:2" x14ac:dyDescent="0.35">
      <c r="A98" s="214" t="s">
        <v>1293</v>
      </c>
    </row>
    <row r="99" spans="1:2" x14ac:dyDescent="0.35">
      <c r="A99" s="239" t="s">
        <v>1299</v>
      </c>
    </row>
  </sheetData>
  <phoneticPr fontId="1"/>
  <pageMargins left="0.3888888888888889" right="0.3888888888888889" top="0.3888888888888889" bottom="0.3888888888888889" header="0.19444444444444445" footer="0.19444444444444445"/>
  <pageSetup paperSize="8" scale="60" orientation="landscape"/>
  <headerFooter>
    <oddFooter>&amp;C&amp;9&amp;P/&amp;N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E2EFDA"/>
  </sheetPr>
  <dimension ref="A1:AQ38"/>
  <sheetViews>
    <sheetView zoomScale="85" workbookViewId="0">
      <pane xSplit="1" ySplit="3" topLeftCell="B36" activePane="bottomRight" state="frozen"/>
      <selection activeCell="A3" sqref="A3:A4"/>
      <selection pane="topRight" activeCell="A3" sqref="A3:A4"/>
      <selection pane="bottomLeft" activeCell="A3" sqref="A3:A4"/>
      <selection pane="bottomRight" activeCell="A3" sqref="A3:A4"/>
    </sheetView>
  </sheetViews>
  <sheetFormatPr defaultColWidth="8.875" defaultRowHeight="15.75" x14ac:dyDescent="0.35"/>
  <cols>
    <col min="1" max="1" width="35.875" style="214" customWidth="1"/>
    <col min="2" max="43" width="15.875" style="214" customWidth="1"/>
    <col min="44" max="16384" width="8.875" style="214"/>
  </cols>
  <sheetData>
    <row r="1" spans="1:43" ht="19.5" x14ac:dyDescent="0.4">
      <c r="A1" s="218" t="s">
        <v>1306</v>
      </c>
      <c r="B1" s="240" t="s">
        <v>1362</v>
      </c>
      <c r="C1" s="240" t="s">
        <v>1362</v>
      </c>
      <c r="D1" s="240" t="s">
        <v>1362</v>
      </c>
      <c r="E1" s="240" t="s">
        <v>1362</v>
      </c>
      <c r="F1" s="240" t="s">
        <v>1362</v>
      </c>
      <c r="G1" s="240" t="s">
        <v>1362</v>
      </c>
      <c r="H1" s="239" t="s">
        <v>1363</v>
      </c>
      <c r="I1" s="239" t="s">
        <v>1363</v>
      </c>
      <c r="J1" s="239" t="s">
        <v>1363</v>
      </c>
      <c r="K1" s="239" t="s">
        <v>1363</v>
      </c>
      <c r="L1" s="239" t="s">
        <v>1363</v>
      </c>
      <c r="M1" s="239" t="s">
        <v>1363</v>
      </c>
      <c r="N1" s="243" t="s">
        <v>1364</v>
      </c>
      <c r="O1" s="243" t="s">
        <v>1364</v>
      </c>
      <c r="P1" s="243" t="s">
        <v>1364</v>
      </c>
      <c r="Q1" s="243" t="s">
        <v>1364</v>
      </c>
      <c r="R1" s="243" t="s">
        <v>1364</v>
      </c>
      <c r="S1" s="243" t="s">
        <v>1364</v>
      </c>
      <c r="T1" s="239" t="s">
        <v>1357</v>
      </c>
      <c r="U1" s="239" t="s">
        <v>1357</v>
      </c>
      <c r="V1" s="239" t="s">
        <v>1357</v>
      </c>
      <c r="W1" s="239" t="s">
        <v>1357</v>
      </c>
      <c r="X1" s="239" t="s">
        <v>1357</v>
      </c>
      <c r="Y1" s="239" t="s">
        <v>1357</v>
      </c>
      <c r="Z1" s="239" t="s">
        <v>1358</v>
      </c>
      <c r="AA1" s="239" t="s">
        <v>1358</v>
      </c>
      <c r="AB1" s="239" t="s">
        <v>1358</v>
      </c>
      <c r="AC1" s="239" t="s">
        <v>1358</v>
      </c>
      <c r="AD1" s="239" t="s">
        <v>1358</v>
      </c>
      <c r="AE1" s="239" t="s">
        <v>1358</v>
      </c>
      <c r="AF1" s="239" t="s">
        <v>1359</v>
      </c>
      <c r="AG1" s="239" t="s">
        <v>1359</v>
      </c>
      <c r="AH1" s="239" t="s">
        <v>1359</v>
      </c>
      <c r="AI1" s="239" t="s">
        <v>1359</v>
      </c>
      <c r="AJ1" s="239" t="s">
        <v>1359</v>
      </c>
      <c r="AK1" s="239" t="s">
        <v>1359</v>
      </c>
      <c r="AL1" s="239" t="s">
        <v>1360</v>
      </c>
      <c r="AM1" s="239" t="s">
        <v>1360</v>
      </c>
      <c r="AN1" s="239" t="s">
        <v>1360</v>
      </c>
      <c r="AO1" s="239" t="s">
        <v>1360</v>
      </c>
      <c r="AP1" s="239" t="s">
        <v>1360</v>
      </c>
      <c r="AQ1" s="239" t="s">
        <v>1360</v>
      </c>
    </row>
    <row r="2" spans="1:43" x14ac:dyDescent="0.35">
      <c r="B2" s="239" t="s">
        <v>1299</v>
      </c>
      <c r="C2" s="239" t="s">
        <v>1351</v>
      </c>
      <c r="D2" s="241" t="s">
        <v>1352</v>
      </c>
      <c r="E2" s="239" t="s">
        <v>1353</v>
      </c>
      <c r="F2" s="239" t="s">
        <v>1354</v>
      </c>
      <c r="G2" s="239" t="s">
        <v>1361</v>
      </c>
      <c r="H2" s="239" t="s">
        <v>1299</v>
      </c>
      <c r="I2" s="239" t="s">
        <v>1351</v>
      </c>
      <c r="J2" s="241" t="s">
        <v>1352</v>
      </c>
      <c r="K2" s="239" t="s">
        <v>1353</v>
      </c>
      <c r="L2" s="239" t="s">
        <v>1354</v>
      </c>
      <c r="M2" s="239" t="s">
        <v>1361</v>
      </c>
      <c r="N2" s="239" t="s">
        <v>1299</v>
      </c>
      <c r="O2" s="239" t="s">
        <v>1351</v>
      </c>
      <c r="P2" s="241" t="s">
        <v>1352</v>
      </c>
      <c r="Q2" s="239" t="s">
        <v>1353</v>
      </c>
      <c r="R2" s="239" t="s">
        <v>1354</v>
      </c>
      <c r="S2" s="239" t="s">
        <v>1361</v>
      </c>
      <c r="T2" s="239" t="s">
        <v>1299</v>
      </c>
      <c r="U2" s="239" t="s">
        <v>1351</v>
      </c>
      <c r="V2" s="241" t="s">
        <v>1352</v>
      </c>
      <c r="W2" s="239" t="s">
        <v>1353</v>
      </c>
      <c r="X2" s="239" t="s">
        <v>1354</v>
      </c>
      <c r="Y2" s="239" t="s">
        <v>1361</v>
      </c>
      <c r="Z2" s="239" t="s">
        <v>1299</v>
      </c>
      <c r="AA2" s="239" t="s">
        <v>1351</v>
      </c>
      <c r="AB2" s="241" t="s">
        <v>1352</v>
      </c>
      <c r="AC2" s="239" t="s">
        <v>1353</v>
      </c>
      <c r="AD2" s="239" t="s">
        <v>1354</v>
      </c>
      <c r="AE2" s="239" t="s">
        <v>1361</v>
      </c>
      <c r="AF2" s="239" t="s">
        <v>1299</v>
      </c>
      <c r="AG2" s="239" t="s">
        <v>1351</v>
      </c>
      <c r="AH2" s="241" t="s">
        <v>1352</v>
      </c>
      <c r="AI2" s="239" t="s">
        <v>1353</v>
      </c>
      <c r="AJ2" s="239" t="s">
        <v>1354</v>
      </c>
      <c r="AK2" s="239" t="s">
        <v>1361</v>
      </c>
      <c r="AL2" s="239" t="s">
        <v>1299</v>
      </c>
      <c r="AM2" s="239" t="s">
        <v>1351</v>
      </c>
      <c r="AN2" s="241" t="s">
        <v>1352</v>
      </c>
      <c r="AO2" s="239" t="s">
        <v>1353</v>
      </c>
      <c r="AP2" s="239" t="s">
        <v>1354</v>
      </c>
      <c r="AQ2" s="239" t="s">
        <v>1361</v>
      </c>
    </row>
    <row r="3" spans="1:43" x14ac:dyDescent="0.35">
      <c r="B3" s="242">
        <v>137</v>
      </c>
      <c r="C3" s="242">
        <v>208</v>
      </c>
      <c r="D3" s="242">
        <v>78</v>
      </c>
      <c r="E3" s="242">
        <v>38</v>
      </c>
      <c r="F3" s="242">
        <v>15</v>
      </c>
      <c r="G3" s="242">
        <v>7</v>
      </c>
      <c r="H3" s="242">
        <v>41</v>
      </c>
      <c r="I3" s="242">
        <v>16</v>
      </c>
      <c r="J3" s="242">
        <v>0</v>
      </c>
      <c r="K3" s="242">
        <v>1</v>
      </c>
      <c r="L3" s="242">
        <v>1</v>
      </c>
      <c r="M3" s="242">
        <v>0</v>
      </c>
      <c r="N3" s="242">
        <v>19</v>
      </c>
      <c r="O3" s="242">
        <v>20</v>
      </c>
      <c r="P3" s="242">
        <v>2</v>
      </c>
      <c r="Q3" s="242">
        <v>1</v>
      </c>
      <c r="R3" s="242">
        <v>0</v>
      </c>
      <c r="S3" s="242">
        <v>0</v>
      </c>
      <c r="T3" s="242">
        <v>9</v>
      </c>
      <c r="U3" s="242">
        <v>46</v>
      </c>
      <c r="V3" s="242">
        <v>21</v>
      </c>
      <c r="W3" s="242">
        <v>16</v>
      </c>
      <c r="X3" s="242">
        <v>5</v>
      </c>
      <c r="Y3" s="242">
        <v>4</v>
      </c>
      <c r="Z3" s="242">
        <v>3</v>
      </c>
      <c r="AA3" s="242">
        <v>8</v>
      </c>
      <c r="AB3" s="242">
        <v>4</v>
      </c>
      <c r="AC3" s="242">
        <v>0</v>
      </c>
      <c r="AD3" s="242">
        <v>0</v>
      </c>
      <c r="AE3" s="242">
        <v>0</v>
      </c>
      <c r="AF3" s="242">
        <v>11</v>
      </c>
      <c r="AG3" s="242">
        <v>27</v>
      </c>
      <c r="AH3" s="242">
        <v>22</v>
      </c>
      <c r="AI3" s="242">
        <v>11</v>
      </c>
      <c r="AJ3" s="242">
        <v>3</v>
      </c>
      <c r="AK3" s="242">
        <v>0</v>
      </c>
      <c r="AL3" s="242">
        <v>15</v>
      </c>
      <c r="AM3" s="242">
        <v>25</v>
      </c>
      <c r="AN3" s="242">
        <v>15</v>
      </c>
      <c r="AO3" s="242">
        <v>4</v>
      </c>
      <c r="AP3" s="242">
        <v>3</v>
      </c>
      <c r="AQ3" s="242">
        <v>0</v>
      </c>
    </row>
    <row r="4" spans="1:43" x14ac:dyDescent="0.35">
      <c r="A4" s="217" t="s">
        <v>267</v>
      </c>
      <c r="B4" s="215">
        <v>4295201873</v>
      </c>
      <c r="C4" s="215">
        <v>11361627378</v>
      </c>
      <c r="D4" s="215">
        <v>24402890025</v>
      </c>
      <c r="E4" s="215">
        <v>47406653037</v>
      </c>
      <c r="F4" s="215">
        <v>101348966276</v>
      </c>
      <c r="G4" s="215">
        <v>432535693352</v>
      </c>
      <c r="H4" s="215">
        <v>5222823767</v>
      </c>
      <c r="I4" s="215">
        <v>11843526232</v>
      </c>
      <c r="J4" s="216"/>
      <c r="K4" s="215">
        <v>65735750348</v>
      </c>
      <c r="L4" s="215">
        <v>116134174677</v>
      </c>
      <c r="M4" s="216"/>
      <c r="N4" s="215">
        <v>4202805447</v>
      </c>
      <c r="O4" s="215">
        <v>10832635516</v>
      </c>
      <c r="P4" s="215">
        <v>28633090652</v>
      </c>
      <c r="Q4" s="215">
        <v>58503087770</v>
      </c>
      <c r="R4" s="216"/>
      <c r="S4" s="216"/>
      <c r="T4" s="215">
        <v>3956472306</v>
      </c>
      <c r="U4" s="215">
        <v>9512089673</v>
      </c>
      <c r="V4" s="215">
        <v>24073344777</v>
      </c>
      <c r="W4" s="215">
        <v>46451233556</v>
      </c>
      <c r="X4" s="215">
        <v>92357125853</v>
      </c>
      <c r="Y4" s="215">
        <v>425581974757</v>
      </c>
      <c r="Z4" s="215">
        <v>4616460131</v>
      </c>
      <c r="AA4" s="215">
        <v>13122097830</v>
      </c>
      <c r="AB4" s="215">
        <v>27975706369</v>
      </c>
      <c r="AC4" s="216"/>
      <c r="AD4" s="216"/>
      <c r="AE4" s="216"/>
      <c r="AF4" s="215">
        <v>3404237126</v>
      </c>
      <c r="AG4" s="215">
        <v>11477190509</v>
      </c>
      <c r="AH4" s="215">
        <v>24132715285</v>
      </c>
      <c r="AI4" s="215">
        <v>44126577995</v>
      </c>
      <c r="AJ4" s="215">
        <v>102774235825</v>
      </c>
      <c r="AK4" s="216"/>
      <c r="AL4" s="215">
        <v>3245126034</v>
      </c>
      <c r="AM4" s="215">
        <v>11252818746</v>
      </c>
      <c r="AN4" s="215">
        <v>21478010099</v>
      </c>
      <c r="AO4" s="215">
        <v>40252881026</v>
      </c>
      <c r="AP4" s="215">
        <v>90213018642</v>
      </c>
      <c r="AQ4" s="216"/>
    </row>
    <row r="5" spans="1:43" x14ac:dyDescent="0.35">
      <c r="A5" s="217" t="s">
        <v>1365</v>
      </c>
      <c r="B5" s="215">
        <v>2760938349</v>
      </c>
      <c r="C5" s="215">
        <v>6282412974</v>
      </c>
      <c r="D5" s="215">
        <v>13191711756</v>
      </c>
      <c r="E5" s="215">
        <v>24902294560</v>
      </c>
      <c r="F5" s="215">
        <v>51999974577</v>
      </c>
      <c r="G5" s="215">
        <v>239423313570</v>
      </c>
      <c r="H5" s="215">
        <v>3372876893</v>
      </c>
      <c r="I5" s="215">
        <v>6601249382</v>
      </c>
      <c r="J5" s="216"/>
      <c r="K5" s="215">
        <v>32175494214</v>
      </c>
      <c r="L5" s="215">
        <v>48740328720</v>
      </c>
      <c r="M5" s="216"/>
      <c r="N5" s="215">
        <v>2571592864</v>
      </c>
      <c r="O5" s="215">
        <v>5516787302</v>
      </c>
      <c r="P5" s="215">
        <v>15522883439</v>
      </c>
      <c r="Q5" s="215">
        <v>34409469922</v>
      </c>
      <c r="R5" s="216"/>
      <c r="S5" s="216"/>
      <c r="T5" s="215">
        <v>2608611372</v>
      </c>
      <c r="U5" s="215">
        <v>5459590122</v>
      </c>
      <c r="V5" s="215">
        <v>13038303012</v>
      </c>
      <c r="W5" s="215">
        <v>24319832324</v>
      </c>
      <c r="X5" s="215">
        <v>50553053608</v>
      </c>
      <c r="Y5" s="215">
        <v>228449765835</v>
      </c>
      <c r="Z5" s="215">
        <v>3098537041</v>
      </c>
      <c r="AA5" s="215">
        <v>8008769623</v>
      </c>
      <c r="AB5" s="215">
        <v>16283032548</v>
      </c>
      <c r="AC5" s="216"/>
      <c r="AD5" s="216"/>
      <c r="AE5" s="216"/>
      <c r="AF5" s="215">
        <v>2337668998</v>
      </c>
      <c r="AG5" s="215">
        <v>6608307468</v>
      </c>
      <c r="AH5" s="215">
        <v>13779991509</v>
      </c>
      <c r="AI5" s="215">
        <v>23984377051</v>
      </c>
      <c r="AJ5" s="215">
        <v>52947681707</v>
      </c>
      <c r="AK5" s="216"/>
      <c r="AL5" s="215">
        <v>1980863340</v>
      </c>
      <c r="AM5" s="215">
        <v>6310164500</v>
      </c>
      <c r="AN5" s="215">
        <v>10738703327</v>
      </c>
      <c r="AO5" s="215">
        <v>20041511177</v>
      </c>
      <c r="AP5" s="215">
        <v>47001115491</v>
      </c>
      <c r="AQ5" s="216"/>
    </row>
    <row r="6" spans="1:43" x14ac:dyDescent="0.35">
      <c r="A6" s="217" t="s">
        <v>1366</v>
      </c>
      <c r="B6" s="215">
        <v>768025273</v>
      </c>
      <c r="C6" s="215">
        <v>2040625094</v>
      </c>
      <c r="D6" s="215">
        <v>4501304126</v>
      </c>
      <c r="E6" s="215">
        <v>8908716012</v>
      </c>
      <c r="F6" s="215">
        <v>20587679070</v>
      </c>
      <c r="G6" s="215">
        <v>124469988492</v>
      </c>
      <c r="H6" s="215">
        <v>847952726</v>
      </c>
      <c r="I6" s="215">
        <v>1903333708</v>
      </c>
      <c r="J6" s="216"/>
      <c r="K6" s="215">
        <v>11474396734</v>
      </c>
      <c r="L6" s="215">
        <v>18091593583</v>
      </c>
      <c r="M6" s="216"/>
      <c r="N6" s="215">
        <v>753452058</v>
      </c>
      <c r="O6" s="215">
        <v>1450946197</v>
      </c>
      <c r="P6" s="215">
        <v>4011205477</v>
      </c>
      <c r="Q6" s="215">
        <v>10849410906</v>
      </c>
      <c r="R6" s="216"/>
      <c r="S6" s="216"/>
      <c r="T6" s="215">
        <v>817426393</v>
      </c>
      <c r="U6" s="215">
        <v>1917635605</v>
      </c>
      <c r="V6" s="215">
        <v>4636558788</v>
      </c>
      <c r="W6" s="215">
        <v>9220207781</v>
      </c>
      <c r="X6" s="215">
        <v>20728280532</v>
      </c>
      <c r="Y6" s="215">
        <v>120893066911</v>
      </c>
      <c r="Z6" s="215">
        <v>673317643</v>
      </c>
      <c r="AA6" s="215">
        <v>2300494257</v>
      </c>
      <c r="AB6" s="215">
        <v>4735974910</v>
      </c>
      <c r="AC6" s="216"/>
      <c r="AD6" s="216"/>
      <c r="AE6" s="216"/>
      <c r="AF6" s="215">
        <v>605933164</v>
      </c>
      <c r="AG6" s="215">
        <v>2096396997</v>
      </c>
      <c r="AH6" s="215">
        <v>4571829780</v>
      </c>
      <c r="AI6" s="215">
        <v>8226582470</v>
      </c>
      <c r="AJ6" s="215">
        <v>20563773352</v>
      </c>
      <c r="AK6" s="216"/>
      <c r="AL6" s="215">
        <v>708978746</v>
      </c>
      <c r="AM6" s="215">
        <v>2203643700</v>
      </c>
      <c r="AN6" s="215">
        <v>4118730816</v>
      </c>
      <c r="AO6" s="215">
        <v>8147040126</v>
      </c>
      <c r="AP6" s="215">
        <v>17406734115</v>
      </c>
      <c r="AQ6" s="216"/>
    </row>
    <row r="7" spans="1:43" x14ac:dyDescent="0.35">
      <c r="A7" s="217" t="s">
        <v>1367</v>
      </c>
      <c r="B7" s="215">
        <v>603656533</v>
      </c>
      <c r="C7" s="215">
        <v>1594946286</v>
      </c>
      <c r="D7" s="215">
        <v>3445769127</v>
      </c>
      <c r="E7" s="215">
        <v>7202021894</v>
      </c>
      <c r="F7" s="215">
        <v>15788203686</v>
      </c>
      <c r="G7" s="215">
        <v>105432720790</v>
      </c>
      <c r="H7" s="215">
        <v>718322543</v>
      </c>
      <c r="I7" s="215">
        <v>1615765204</v>
      </c>
      <c r="J7" s="216"/>
      <c r="K7" s="215">
        <v>9509686791</v>
      </c>
      <c r="L7" s="215">
        <v>15650066783</v>
      </c>
      <c r="M7" s="216"/>
      <c r="N7" s="215">
        <v>550783706</v>
      </c>
      <c r="O7" s="215">
        <v>1116373542</v>
      </c>
      <c r="P7" s="215">
        <v>2899016211</v>
      </c>
      <c r="Q7" s="215">
        <v>8109782470</v>
      </c>
      <c r="R7" s="216"/>
      <c r="S7" s="216"/>
      <c r="T7" s="215">
        <v>657968683</v>
      </c>
      <c r="U7" s="215">
        <v>1568891854</v>
      </c>
      <c r="V7" s="215">
        <v>3392361029</v>
      </c>
      <c r="W7" s="215">
        <v>7831475450</v>
      </c>
      <c r="X7" s="215">
        <v>15671076069</v>
      </c>
      <c r="Y7" s="215">
        <v>101999519345</v>
      </c>
      <c r="Z7" s="215">
        <v>603560082</v>
      </c>
      <c r="AA7" s="215">
        <v>1965049317</v>
      </c>
      <c r="AB7" s="215">
        <v>3994251649</v>
      </c>
      <c r="AC7" s="216"/>
      <c r="AD7" s="216"/>
      <c r="AE7" s="216"/>
      <c r="AF7" s="215">
        <v>458236507</v>
      </c>
      <c r="AG7" s="215">
        <v>1638247953</v>
      </c>
      <c r="AH7" s="215">
        <v>3584873142</v>
      </c>
      <c r="AI7" s="215">
        <v>6278225639</v>
      </c>
      <c r="AJ7" s="215">
        <v>16080974098</v>
      </c>
      <c r="AK7" s="216"/>
      <c r="AL7" s="215">
        <v>536988257</v>
      </c>
      <c r="AM7" s="215">
        <v>1673886599</v>
      </c>
      <c r="AN7" s="215">
        <v>3146491107</v>
      </c>
      <c r="AO7" s="215">
        <v>6408490130</v>
      </c>
      <c r="AP7" s="215">
        <v>14423939489</v>
      </c>
      <c r="AQ7" s="216"/>
    </row>
    <row r="8" spans="1:43" x14ac:dyDescent="0.35">
      <c r="A8" s="217" t="s">
        <v>1368</v>
      </c>
      <c r="B8" s="215">
        <v>39978858</v>
      </c>
      <c r="C8" s="215">
        <v>115617085</v>
      </c>
      <c r="D8" s="215">
        <v>251086548</v>
      </c>
      <c r="E8" s="215">
        <v>480009690</v>
      </c>
      <c r="F8" s="215">
        <v>1261168070</v>
      </c>
      <c r="G8" s="215">
        <v>6768007538</v>
      </c>
      <c r="H8" s="215">
        <v>39665056</v>
      </c>
      <c r="I8" s="215">
        <v>87161534</v>
      </c>
      <c r="J8" s="216"/>
      <c r="K8" s="215">
        <v>598742000</v>
      </c>
      <c r="L8" s="215">
        <v>1638214000</v>
      </c>
      <c r="M8" s="216"/>
      <c r="N8" s="215">
        <v>34410523</v>
      </c>
      <c r="O8" s="215">
        <v>67397331</v>
      </c>
      <c r="P8" s="215">
        <v>247230881</v>
      </c>
      <c r="Q8" s="215">
        <v>659988721</v>
      </c>
      <c r="R8" s="216"/>
      <c r="S8" s="216"/>
      <c r="T8" s="215">
        <v>45411075</v>
      </c>
      <c r="U8" s="215">
        <v>122802618</v>
      </c>
      <c r="V8" s="215">
        <v>247499130</v>
      </c>
      <c r="W8" s="215">
        <v>426420794</v>
      </c>
      <c r="X8" s="215">
        <v>1217367019</v>
      </c>
      <c r="Y8" s="215">
        <v>7311338821</v>
      </c>
      <c r="Z8" s="215">
        <v>33238645</v>
      </c>
      <c r="AA8" s="215">
        <v>84855598</v>
      </c>
      <c r="AB8" s="215">
        <v>172590928</v>
      </c>
      <c r="AC8" s="216"/>
      <c r="AD8" s="216"/>
      <c r="AE8" s="216"/>
      <c r="AF8" s="215">
        <v>33715665</v>
      </c>
      <c r="AG8" s="215">
        <v>108028047</v>
      </c>
      <c r="AH8" s="215">
        <v>243537537</v>
      </c>
      <c r="AI8" s="215">
        <v>477144933</v>
      </c>
      <c r="AJ8" s="215">
        <v>1157213339</v>
      </c>
      <c r="AK8" s="216"/>
      <c r="AL8" s="215">
        <v>39427902</v>
      </c>
      <c r="AM8" s="215">
        <v>134354153</v>
      </c>
      <c r="AN8" s="215">
        <v>258989675</v>
      </c>
      <c r="AO8" s="215">
        <v>511261944</v>
      </c>
      <c r="AP8" s="215">
        <v>1151691510</v>
      </c>
      <c r="AQ8" s="216"/>
    </row>
    <row r="9" spans="1:43" x14ac:dyDescent="0.35">
      <c r="A9" s="217" t="s">
        <v>1369</v>
      </c>
      <c r="B9" s="215">
        <v>2898022</v>
      </c>
      <c r="C9" s="215">
        <v>23047203</v>
      </c>
      <c r="D9" s="215">
        <v>221908778</v>
      </c>
      <c r="E9" s="215">
        <v>179576872</v>
      </c>
      <c r="F9" s="215">
        <v>741188320</v>
      </c>
      <c r="G9" s="215">
        <v>4565297772</v>
      </c>
      <c r="H9" s="215">
        <v>-32590614</v>
      </c>
      <c r="I9" s="215">
        <v>-54284032</v>
      </c>
      <c r="J9" s="216"/>
      <c r="K9" s="215">
        <v>1315000</v>
      </c>
      <c r="L9" s="215">
        <v>-854704000</v>
      </c>
      <c r="M9" s="216"/>
      <c r="N9" s="215">
        <v>18595530</v>
      </c>
      <c r="O9" s="215">
        <v>-93109278</v>
      </c>
      <c r="P9" s="215">
        <v>144078737</v>
      </c>
      <c r="Q9" s="215">
        <v>0</v>
      </c>
      <c r="R9" s="216"/>
      <c r="S9" s="216"/>
      <c r="T9" s="215">
        <v>27423108</v>
      </c>
      <c r="U9" s="215">
        <v>9925199</v>
      </c>
      <c r="V9" s="215">
        <v>442301535</v>
      </c>
      <c r="W9" s="215">
        <v>50450595</v>
      </c>
      <c r="X9" s="215">
        <v>1015254772</v>
      </c>
      <c r="Y9" s="215">
        <v>7274025944</v>
      </c>
      <c r="Z9" s="215">
        <v>-8963934</v>
      </c>
      <c r="AA9" s="215">
        <v>44094906</v>
      </c>
      <c r="AB9" s="215">
        <v>87236615</v>
      </c>
      <c r="AC9" s="216"/>
      <c r="AD9" s="216"/>
      <c r="AE9" s="216"/>
      <c r="AF9" s="215">
        <v>-1122459</v>
      </c>
      <c r="AG9" s="215">
        <v>20818374</v>
      </c>
      <c r="AH9" s="215">
        <v>46733163</v>
      </c>
      <c r="AI9" s="215">
        <v>334553136</v>
      </c>
      <c r="AJ9" s="215">
        <v>136624885</v>
      </c>
      <c r="AK9" s="216"/>
      <c r="AL9" s="215">
        <v>22378244</v>
      </c>
      <c r="AM9" s="215">
        <v>69021902</v>
      </c>
      <c r="AN9" s="215">
        <v>206468212</v>
      </c>
      <c r="AO9" s="215">
        <v>313907973</v>
      </c>
      <c r="AP9" s="215">
        <v>157258767</v>
      </c>
      <c r="AQ9" s="216"/>
    </row>
    <row r="10" spans="1:43" x14ac:dyDescent="0.35">
      <c r="A10" s="217" t="s">
        <v>1370</v>
      </c>
      <c r="B10" s="215">
        <v>121491850</v>
      </c>
      <c r="C10" s="215">
        <v>307014514</v>
      </c>
      <c r="D10" s="215">
        <v>582539658</v>
      </c>
      <c r="E10" s="215">
        <v>1047107555</v>
      </c>
      <c r="F10" s="215">
        <v>2797118992</v>
      </c>
      <c r="G10" s="215">
        <v>7703962390</v>
      </c>
      <c r="H10" s="215">
        <v>122555740</v>
      </c>
      <c r="I10" s="215">
        <v>254691002</v>
      </c>
      <c r="J10" s="216"/>
      <c r="K10" s="215">
        <v>1364652943</v>
      </c>
      <c r="L10" s="215">
        <v>1658016800</v>
      </c>
      <c r="M10" s="216"/>
      <c r="N10" s="215">
        <v>149662297</v>
      </c>
      <c r="O10" s="215">
        <v>360284602</v>
      </c>
      <c r="P10" s="215">
        <v>720879647</v>
      </c>
      <c r="Q10" s="215">
        <v>2079639715</v>
      </c>
      <c r="R10" s="216"/>
      <c r="S10" s="216"/>
      <c r="T10" s="215">
        <v>86623526</v>
      </c>
      <c r="U10" s="215">
        <v>216015933</v>
      </c>
      <c r="V10" s="215">
        <v>554397092</v>
      </c>
      <c r="W10" s="215">
        <v>911860940</v>
      </c>
      <c r="X10" s="215">
        <v>2824582671</v>
      </c>
      <c r="Y10" s="215">
        <v>4308182799</v>
      </c>
      <c r="Z10" s="215">
        <v>45482850</v>
      </c>
      <c r="AA10" s="215">
        <v>206494434</v>
      </c>
      <c r="AB10" s="215">
        <v>481895717</v>
      </c>
      <c r="AC10" s="216"/>
      <c r="AD10" s="216"/>
      <c r="AE10" s="216"/>
      <c r="AF10" s="215">
        <v>115103451</v>
      </c>
      <c r="AG10" s="215">
        <v>329302621</v>
      </c>
      <c r="AH10" s="215">
        <v>696685937</v>
      </c>
      <c r="AI10" s="215">
        <v>1136658761</v>
      </c>
      <c r="AJ10" s="215">
        <v>3188961029</v>
      </c>
      <c r="AK10" s="216"/>
      <c r="AL10" s="215">
        <v>110184341</v>
      </c>
      <c r="AM10" s="215">
        <v>326381044</v>
      </c>
      <c r="AN10" s="215">
        <v>506781820</v>
      </c>
      <c r="AO10" s="215">
        <v>913380078</v>
      </c>
      <c r="AP10" s="215">
        <v>1673844349</v>
      </c>
      <c r="AQ10" s="216"/>
    </row>
    <row r="11" spans="1:43" x14ac:dyDescent="0.35">
      <c r="A11" s="217" t="s">
        <v>1371</v>
      </c>
      <c r="B11" s="215">
        <v>1930027720</v>
      </c>
      <c r="C11" s="215">
        <v>4051578628</v>
      </c>
      <c r="D11" s="215">
        <v>8254281858</v>
      </c>
      <c r="E11" s="215">
        <v>15208182837</v>
      </c>
      <c r="F11" s="215">
        <v>29938339216</v>
      </c>
      <c r="G11" s="215">
        <v>98758443293</v>
      </c>
      <c r="H11" s="215">
        <v>2450827698</v>
      </c>
      <c r="I11" s="215">
        <v>4497166111</v>
      </c>
      <c r="J11" s="216"/>
      <c r="K11" s="215">
        <v>19330004159</v>
      </c>
      <c r="L11" s="215">
        <v>28996424548</v>
      </c>
      <c r="M11" s="216"/>
      <c r="N11" s="215">
        <v>1726587738</v>
      </c>
      <c r="O11" s="215">
        <v>3900155506</v>
      </c>
      <c r="P11" s="215">
        <v>11077306069</v>
      </c>
      <c r="Q11" s="215">
        <v>22479615233</v>
      </c>
      <c r="R11" s="216"/>
      <c r="S11" s="216"/>
      <c r="T11" s="215">
        <v>1747962967</v>
      </c>
      <c r="U11" s="215">
        <v>3351626405</v>
      </c>
      <c r="V11" s="215">
        <v>7955412779</v>
      </c>
      <c r="W11" s="215">
        <v>14337256567</v>
      </c>
      <c r="X11" s="215">
        <v>28668651920</v>
      </c>
      <c r="Y11" s="215">
        <v>95183013927</v>
      </c>
      <c r="Z11" s="215">
        <v>2374129229</v>
      </c>
      <c r="AA11" s="215">
        <v>5522529760</v>
      </c>
      <c r="AB11" s="215">
        <v>10980535777</v>
      </c>
      <c r="AC11" s="216"/>
      <c r="AD11" s="216"/>
      <c r="AE11" s="216"/>
      <c r="AF11" s="215">
        <v>1700215743</v>
      </c>
      <c r="AG11" s="215">
        <v>4368391474</v>
      </c>
      <c r="AH11" s="215">
        <v>8815457573</v>
      </c>
      <c r="AI11" s="215">
        <v>15110764956</v>
      </c>
      <c r="AJ11" s="215">
        <v>31042597652</v>
      </c>
      <c r="AK11" s="216"/>
      <c r="AL11" s="215">
        <v>1219519370</v>
      </c>
      <c r="AM11" s="215">
        <v>3903909400</v>
      </c>
      <c r="AN11" s="215">
        <v>6185263420</v>
      </c>
      <c r="AO11" s="215">
        <v>11226873918</v>
      </c>
      <c r="AP11" s="215">
        <v>27968191844</v>
      </c>
      <c r="AQ11" s="216"/>
    </row>
    <row r="12" spans="1:43" x14ac:dyDescent="0.35">
      <c r="A12" s="217" t="s">
        <v>321</v>
      </c>
      <c r="B12" s="215">
        <v>885420537</v>
      </c>
      <c r="C12" s="215">
        <v>2147518658</v>
      </c>
      <c r="D12" s="215">
        <v>4789762424</v>
      </c>
      <c r="E12" s="215">
        <v>9143698868</v>
      </c>
      <c r="F12" s="215">
        <v>17851705623</v>
      </c>
      <c r="G12" s="215">
        <v>50831092087</v>
      </c>
      <c r="H12" s="215">
        <v>991978278</v>
      </c>
      <c r="I12" s="215">
        <v>2160993336</v>
      </c>
      <c r="J12" s="216"/>
      <c r="K12" s="215">
        <v>11094676323</v>
      </c>
      <c r="L12" s="215">
        <v>18810925099</v>
      </c>
      <c r="M12" s="216"/>
      <c r="N12" s="215">
        <v>819930942</v>
      </c>
      <c r="O12" s="215">
        <v>2138833083</v>
      </c>
      <c r="P12" s="215">
        <v>7053600044</v>
      </c>
      <c r="Q12" s="215">
        <v>12904772034</v>
      </c>
      <c r="R12" s="216"/>
      <c r="S12" s="216"/>
      <c r="T12" s="215">
        <v>901691679</v>
      </c>
      <c r="U12" s="215">
        <v>1883628308</v>
      </c>
      <c r="V12" s="215">
        <v>4896656873</v>
      </c>
      <c r="W12" s="215">
        <v>9320740532</v>
      </c>
      <c r="X12" s="215">
        <v>19207689727</v>
      </c>
      <c r="Y12" s="215">
        <v>53098486545</v>
      </c>
      <c r="Z12" s="215">
        <v>1295015269</v>
      </c>
      <c r="AA12" s="215">
        <v>3189415714</v>
      </c>
      <c r="AB12" s="215">
        <v>6434373979</v>
      </c>
      <c r="AC12" s="216"/>
      <c r="AD12" s="216"/>
      <c r="AE12" s="216"/>
      <c r="AF12" s="215">
        <v>853927921</v>
      </c>
      <c r="AG12" s="215">
        <v>2237975664</v>
      </c>
      <c r="AH12" s="215">
        <v>4767083219</v>
      </c>
      <c r="AI12" s="215">
        <v>8202788043</v>
      </c>
      <c r="AJ12" s="215">
        <v>16960467591</v>
      </c>
      <c r="AK12" s="216"/>
      <c r="AL12" s="215">
        <v>639204464</v>
      </c>
      <c r="AM12" s="215">
        <v>2179878172</v>
      </c>
      <c r="AN12" s="215">
        <v>3857418989</v>
      </c>
      <c r="AO12" s="215">
        <v>7008397759</v>
      </c>
      <c r="AP12" s="215">
        <v>14804019025</v>
      </c>
      <c r="AQ12" s="216"/>
    </row>
    <row r="13" spans="1:43" x14ac:dyDescent="0.35">
      <c r="A13" s="217" t="s">
        <v>1372</v>
      </c>
      <c r="B13" s="215">
        <v>141655464</v>
      </c>
      <c r="C13" s="215">
        <v>267013833</v>
      </c>
      <c r="D13" s="215">
        <v>457555498</v>
      </c>
      <c r="E13" s="215">
        <v>928085403</v>
      </c>
      <c r="F13" s="215">
        <v>1699239492</v>
      </c>
      <c r="G13" s="215">
        <v>15269311749</v>
      </c>
      <c r="H13" s="215">
        <v>150290485</v>
      </c>
      <c r="I13" s="215">
        <v>232842517</v>
      </c>
      <c r="J13" s="216"/>
      <c r="K13" s="215">
        <v>1372771596</v>
      </c>
      <c r="L13" s="215">
        <v>1148002759</v>
      </c>
      <c r="M13" s="216"/>
      <c r="N13" s="215">
        <v>205045933</v>
      </c>
      <c r="O13" s="215">
        <v>421575612</v>
      </c>
      <c r="P13" s="215">
        <v>268838815</v>
      </c>
      <c r="Q13" s="215">
        <v>732437044</v>
      </c>
      <c r="R13" s="216"/>
      <c r="S13" s="216"/>
      <c r="T13" s="215">
        <v>195755898</v>
      </c>
      <c r="U13" s="215">
        <v>206423249</v>
      </c>
      <c r="V13" s="215">
        <v>461587097</v>
      </c>
      <c r="W13" s="215">
        <v>1025817112</v>
      </c>
      <c r="X13" s="215">
        <v>1896561073</v>
      </c>
      <c r="Y13" s="215">
        <v>15012775329</v>
      </c>
      <c r="Z13" s="215">
        <v>107261377</v>
      </c>
      <c r="AA13" s="215">
        <v>433101707</v>
      </c>
      <c r="AB13" s="215">
        <v>770080435</v>
      </c>
      <c r="AC13" s="216"/>
      <c r="AD13" s="216"/>
      <c r="AE13" s="216"/>
      <c r="AF13" s="215">
        <v>105006226</v>
      </c>
      <c r="AG13" s="215">
        <v>245603599</v>
      </c>
      <c r="AH13" s="215">
        <v>473606484</v>
      </c>
      <c r="AI13" s="215">
        <v>969446417</v>
      </c>
      <c r="AJ13" s="215">
        <v>1392123426</v>
      </c>
      <c r="AK13" s="216"/>
      <c r="AL13" s="215">
        <v>97913530</v>
      </c>
      <c r="AM13" s="215">
        <v>247604002</v>
      </c>
      <c r="AN13" s="215">
        <v>276316497</v>
      </c>
      <c r="AO13" s="215">
        <v>679860587</v>
      </c>
      <c r="AP13" s="215">
        <v>1573139359</v>
      </c>
      <c r="AQ13" s="216"/>
    </row>
    <row r="14" spans="1:43" x14ac:dyDescent="0.35">
      <c r="A14" s="217" t="s">
        <v>1373</v>
      </c>
      <c r="B14" s="215">
        <v>891471463</v>
      </c>
      <c r="C14" s="215">
        <v>1622672358</v>
      </c>
      <c r="D14" s="215">
        <v>2985864189</v>
      </c>
      <c r="E14" s="215">
        <v>5107947324</v>
      </c>
      <c r="F14" s="215">
        <v>9962679690</v>
      </c>
      <c r="G14" s="215">
        <v>32630946971</v>
      </c>
      <c r="H14" s="215">
        <v>1304510011</v>
      </c>
      <c r="I14" s="215">
        <v>2099224710</v>
      </c>
      <c r="J14" s="216"/>
      <c r="K14" s="215">
        <v>6856830749</v>
      </c>
      <c r="L14" s="215">
        <v>9015679852</v>
      </c>
      <c r="M14" s="216"/>
      <c r="N14" s="215">
        <v>661728071</v>
      </c>
      <c r="O14" s="215">
        <v>1310920659</v>
      </c>
      <c r="P14" s="215">
        <v>3750052154</v>
      </c>
      <c r="Q14" s="215">
        <v>8842406155</v>
      </c>
      <c r="R14" s="216"/>
      <c r="S14" s="216"/>
      <c r="T14" s="215">
        <v>620050148</v>
      </c>
      <c r="U14" s="215">
        <v>1244455331</v>
      </c>
      <c r="V14" s="215">
        <v>2589606994</v>
      </c>
      <c r="W14" s="215">
        <v>3964266294</v>
      </c>
      <c r="X14" s="215">
        <v>6917669986</v>
      </c>
      <c r="Y14" s="215">
        <v>27044372096</v>
      </c>
      <c r="Z14" s="215">
        <v>971852582</v>
      </c>
      <c r="AA14" s="215">
        <v>1899725001</v>
      </c>
      <c r="AB14" s="215">
        <v>3775400522</v>
      </c>
      <c r="AC14" s="216"/>
      <c r="AD14" s="216"/>
      <c r="AE14" s="216"/>
      <c r="AF14" s="215">
        <v>734189568</v>
      </c>
      <c r="AG14" s="215">
        <v>1846598793</v>
      </c>
      <c r="AH14" s="215">
        <v>3519616138</v>
      </c>
      <c r="AI14" s="215">
        <v>5886359224</v>
      </c>
      <c r="AJ14" s="215">
        <v>12671612524</v>
      </c>
      <c r="AK14" s="216"/>
      <c r="AL14" s="215">
        <v>475678307</v>
      </c>
      <c r="AM14" s="215">
        <v>1472156943</v>
      </c>
      <c r="AN14" s="215">
        <v>2046926191</v>
      </c>
      <c r="AO14" s="215">
        <v>3533293982</v>
      </c>
      <c r="AP14" s="215">
        <v>11573165435</v>
      </c>
      <c r="AQ14" s="216"/>
    </row>
    <row r="15" spans="1:43" x14ac:dyDescent="0.35">
      <c r="A15" s="217" t="s">
        <v>1370</v>
      </c>
      <c r="B15" s="215">
        <v>11480255</v>
      </c>
      <c r="C15" s="215">
        <v>14373777</v>
      </c>
      <c r="D15" s="215">
        <v>21099746</v>
      </c>
      <c r="E15" s="215">
        <v>28451267</v>
      </c>
      <c r="F15" s="215">
        <v>424714409</v>
      </c>
      <c r="G15" s="215">
        <v>27092485</v>
      </c>
      <c r="H15" s="215">
        <v>4048924</v>
      </c>
      <c r="I15" s="215">
        <v>4105546</v>
      </c>
      <c r="J15" s="216"/>
      <c r="K15" s="215">
        <v>5725491</v>
      </c>
      <c r="L15" s="215">
        <v>21816838</v>
      </c>
      <c r="M15" s="216"/>
      <c r="N15" s="215">
        <v>39882791</v>
      </c>
      <c r="O15" s="215">
        <v>28826151</v>
      </c>
      <c r="P15" s="215">
        <v>4815055</v>
      </c>
      <c r="Q15" s="215">
        <v>0</v>
      </c>
      <c r="R15" s="216"/>
      <c r="S15" s="216"/>
      <c r="T15" s="215">
        <v>30465240</v>
      </c>
      <c r="U15" s="215">
        <v>17119517</v>
      </c>
      <c r="V15" s="215">
        <v>7561814</v>
      </c>
      <c r="W15" s="215">
        <v>26432690</v>
      </c>
      <c r="X15" s="215">
        <v>646731132</v>
      </c>
      <c r="Y15" s="215">
        <v>27379955</v>
      </c>
      <c r="Z15" s="215">
        <v>0</v>
      </c>
      <c r="AA15" s="215">
        <v>287337</v>
      </c>
      <c r="AB15" s="215">
        <v>680840</v>
      </c>
      <c r="AC15" s="216"/>
      <c r="AD15" s="216"/>
      <c r="AE15" s="216"/>
      <c r="AF15" s="215">
        <v>7092027</v>
      </c>
      <c r="AG15" s="215">
        <v>38213417</v>
      </c>
      <c r="AH15" s="215">
        <v>55151731</v>
      </c>
      <c r="AI15" s="215">
        <v>52171271</v>
      </c>
      <c r="AJ15" s="215">
        <v>18394110</v>
      </c>
      <c r="AK15" s="216"/>
      <c r="AL15" s="215">
        <v>6723068</v>
      </c>
      <c r="AM15" s="215">
        <v>4270282</v>
      </c>
      <c r="AN15" s="215">
        <v>4601742</v>
      </c>
      <c r="AO15" s="215">
        <v>5321588</v>
      </c>
      <c r="AP15" s="215">
        <v>17868024</v>
      </c>
      <c r="AQ15" s="216"/>
    </row>
    <row r="16" spans="1:43" x14ac:dyDescent="0.35">
      <c r="A16" s="217" t="s">
        <v>1374</v>
      </c>
      <c r="B16" s="215">
        <v>62885355</v>
      </c>
      <c r="C16" s="215">
        <v>190209256</v>
      </c>
      <c r="D16" s="215">
        <v>436125771</v>
      </c>
      <c r="E16" s="215">
        <v>785395684</v>
      </c>
      <c r="F16" s="215">
        <v>1473956357</v>
      </c>
      <c r="G16" s="215">
        <v>16194881784</v>
      </c>
      <c r="H16" s="215">
        <v>74096468</v>
      </c>
      <c r="I16" s="215">
        <v>200749563</v>
      </c>
      <c r="J16" s="216"/>
      <c r="K16" s="215">
        <v>1371093321</v>
      </c>
      <c r="L16" s="215">
        <v>1652310589</v>
      </c>
      <c r="M16" s="216"/>
      <c r="N16" s="215">
        <v>91553067</v>
      </c>
      <c r="O16" s="215">
        <v>165685598</v>
      </c>
      <c r="P16" s="215">
        <v>434371892</v>
      </c>
      <c r="Q16" s="215">
        <v>1080443783</v>
      </c>
      <c r="R16" s="216"/>
      <c r="S16" s="216"/>
      <c r="T16" s="215">
        <v>43222123</v>
      </c>
      <c r="U16" s="215">
        <v>190328111</v>
      </c>
      <c r="V16" s="215">
        <v>446331445</v>
      </c>
      <c r="W16" s="215">
        <v>762367912</v>
      </c>
      <c r="X16" s="215">
        <v>1156121356</v>
      </c>
      <c r="Y16" s="215">
        <v>12373684996</v>
      </c>
      <c r="Z16" s="215">
        <v>51090168</v>
      </c>
      <c r="AA16" s="215">
        <v>185745606</v>
      </c>
      <c r="AB16" s="215">
        <v>566521860</v>
      </c>
      <c r="AC16" s="216"/>
      <c r="AD16" s="216"/>
      <c r="AE16" s="216"/>
      <c r="AF16" s="215">
        <v>31520090</v>
      </c>
      <c r="AG16" s="215">
        <v>143518996</v>
      </c>
      <c r="AH16" s="215">
        <v>392704155</v>
      </c>
      <c r="AI16" s="215">
        <v>647029624</v>
      </c>
      <c r="AJ16" s="215">
        <v>1341310702</v>
      </c>
      <c r="AK16" s="216"/>
      <c r="AL16" s="215">
        <v>52365223</v>
      </c>
      <c r="AM16" s="215">
        <v>202611399</v>
      </c>
      <c r="AN16" s="215">
        <v>434709091</v>
      </c>
      <c r="AO16" s="215">
        <v>667597132</v>
      </c>
      <c r="AP16" s="215">
        <v>1626189531</v>
      </c>
      <c r="AQ16" s="216"/>
    </row>
    <row r="17" spans="1:43" x14ac:dyDescent="0.35">
      <c r="A17" s="217" t="s">
        <v>1375</v>
      </c>
      <c r="B17" s="215">
        <v>44003048</v>
      </c>
      <c r="C17" s="215">
        <v>118245517</v>
      </c>
      <c r="D17" s="215">
        <v>248843698</v>
      </c>
      <c r="E17" s="215">
        <v>417520347</v>
      </c>
      <c r="F17" s="215">
        <v>874132543</v>
      </c>
      <c r="G17" s="215">
        <v>7249375152</v>
      </c>
      <c r="H17" s="215">
        <v>52335613</v>
      </c>
      <c r="I17" s="215">
        <v>129717548</v>
      </c>
      <c r="J17" s="216"/>
      <c r="K17" s="215">
        <v>769475580</v>
      </c>
      <c r="L17" s="215">
        <v>990815000</v>
      </c>
      <c r="M17" s="216"/>
      <c r="N17" s="215">
        <v>70758908</v>
      </c>
      <c r="O17" s="215">
        <v>105672742</v>
      </c>
      <c r="P17" s="215">
        <v>273087055</v>
      </c>
      <c r="Q17" s="215">
        <v>619772870</v>
      </c>
      <c r="R17" s="216"/>
      <c r="S17" s="216"/>
      <c r="T17" s="215">
        <v>27368470</v>
      </c>
      <c r="U17" s="215">
        <v>93961131</v>
      </c>
      <c r="V17" s="215">
        <v>227836395</v>
      </c>
      <c r="W17" s="215">
        <v>350203857</v>
      </c>
      <c r="X17" s="215">
        <v>625709947</v>
      </c>
      <c r="Y17" s="215">
        <v>8594099320</v>
      </c>
      <c r="Z17" s="215">
        <v>20111044</v>
      </c>
      <c r="AA17" s="215">
        <v>156238539</v>
      </c>
      <c r="AB17" s="215">
        <v>321330289</v>
      </c>
      <c r="AC17" s="216"/>
      <c r="AD17" s="216"/>
      <c r="AE17" s="216"/>
      <c r="AF17" s="215">
        <v>22070640</v>
      </c>
      <c r="AG17" s="215">
        <v>90429133</v>
      </c>
      <c r="AH17" s="215">
        <v>202756676</v>
      </c>
      <c r="AI17" s="215">
        <v>337437060</v>
      </c>
      <c r="AJ17" s="215">
        <v>914404086</v>
      </c>
      <c r="AK17" s="216"/>
      <c r="AL17" s="215">
        <v>30778044</v>
      </c>
      <c r="AM17" s="215">
        <v>139967161</v>
      </c>
      <c r="AN17" s="215">
        <v>298625731</v>
      </c>
      <c r="AO17" s="215">
        <v>409189529</v>
      </c>
      <c r="AP17" s="215">
        <v>780101737</v>
      </c>
      <c r="AQ17" s="216"/>
    </row>
    <row r="18" spans="1:43" x14ac:dyDescent="0.35">
      <c r="A18" s="217" t="s">
        <v>1376</v>
      </c>
      <c r="B18" s="215">
        <v>1604354</v>
      </c>
      <c r="C18" s="215">
        <v>11557472</v>
      </c>
      <c r="D18" s="215">
        <v>30775589</v>
      </c>
      <c r="E18" s="215">
        <v>63067019</v>
      </c>
      <c r="F18" s="215">
        <v>105063652</v>
      </c>
      <c r="G18" s="215">
        <v>357417084</v>
      </c>
      <c r="H18" s="215">
        <v>-352499</v>
      </c>
      <c r="I18" s="215">
        <v>2591721</v>
      </c>
      <c r="J18" s="216"/>
      <c r="K18" s="215">
        <v>91233000</v>
      </c>
      <c r="L18" s="215">
        <v>-166578000</v>
      </c>
      <c r="M18" s="216"/>
      <c r="N18" s="215">
        <v>1929409</v>
      </c>
      <c r="O18" s="215">
        <v>15342805</v>
      </c>
      <c r="P18" s="215">
        <v>18353309</v>
      </c>
      <c r="Q18" s="215">
        <v>121205264</v>
      </c>
      <c r="R18" s="216"/>
      <c r="S18" s="216"/>
      <c r="T18" s="215">
        <v>1079563</v>
      </c>
      <c r="U18" s="215">
        <v>13780510</v>
      </c>
      <c r="V18" s="215">
        <v>32654406</v>
      </c>
      <c r="W18" s="215">
        <v>82882096</v>
      </c>
      <c r="X18" s="215">
        <v>170280562</v>
      </c>
      <c r="Y18" s="215">
        <v>560765003</v>
      </c>
      <c r="Z18" s="215">
        <v>21363537</v>
      </c>
      <c r="AA18" s="215">
        <v>454634</v>
      </c>
      <c r="AB18" s="215">
        <v>4156838</v>
      </c>
      <c r="AC18" s="216"/>
      <c r="AD18" s="216"/>
      <c r="AE18" s="216"/>
      <c r="AF18" s="215">
        <v>933954</v>
      </c>
      <c r="AG18" s="215">
        <v>12292292</v>
      </c>
      <c r="AH18" s="215">
        <v>40143269</v>
      </c>
      <c r="AI18" s="215">
        <v>40735887</v>
      </c>
      <c r="AJ18" s="215">
        <v>24005842</v>
      </c>
      <c r="AK18" s="216"/>
      <c r="AL18" s="215">
        <v>3168638</v>
      </c>
      <c r="AM18" s="215">
        <v>10760266</v>
      </c>
      <c r="AN18" s="215">
        <v>26907305</v>
      </c>
      <c r="AO18" s="215">
        <v>38234881</v>
      </c>
      <c r="AP18" s="215">
        <v>84957524</v>
      </c>
      <c r="AQ18" s="216"/>
    </row>
    <row r="19" spans="1:43" x14ac:dyDescent="0.35">
      <c r="A19" s="217" t="s">
        <v>1370</v>
      </c>
      <c r="B19" s="215">
        <v>17277952</v>
      </c>
      <c r="C19" s="215">
        <v>60406266</v>
      </c>
      <c r="D19" s="215">
        <v>156506483</v>
      </c>
      <c r="E19" s="215">
        <v>304808317</v>
      </c>
      <c r="F19" s="215">
        <v>494760161</v>
      </c>
      <c r="G19" s="215">
        <v>8588089548</v>
      </c>
      <c r="H19" s="215">
        <v>22113354</v>
      </c>
      <c r="I19" s="215">
        <v>68440293</v>
      </c>
      <c r="J19" s="216"/>
      <c r="K19" s="215">
        <v>510384741</v>
      </c>
      <c r="L19" s="215">
        <v>828073589</v>
      </c>
      <c r="M19" s="216"/>
      <c r="N19" s="215">
        <v>18864749</v>
      </c>
      <c r="O19" s="215">
        <v>44670051</v>
      </c>
      <c r="P19" s="215">
        <v>142931528</v>
      </c>
      <c r="Q19" s="215">
        <v>339465649</v>
      </c>
      <c r="R19" s="216"/>
      <c r="S19" s="216"/>
      <c r="T19" s="215">
        <v>14774090</v>
      </c>
      <c r="U19" s="215">
        <v>82586469</v>
      </c>
      <c r="V19" s="215">
        <v>185840642</v>
      </c>
      <c r="W19" s="215">
        <v>329281958</v>
      </c>
      <c r="X19" s="215">
        <v>360130846</v>
      </c>
      <c r="Y19" s="215">
        <v>3218820673</v>
      </c>
      <c r="Z19" s="215">
        <v>9615586</v>
      </c>
      <c r="AA19" s="215">
        <v>29052433</v>
      </c>
      <c r="AB19" s="215">
        <v>241034732</v>
      </c>
      <c r="AC19" s="216"/>
      <c r="AD19" s="216"/>
      <c r="AE19" s="216"/>
      <c r="AF19" s="215">
        <v>8515495</v>
      </c>
      <c r="AG19" s="215">
        <v>40797570</v>
      </c>
      <c r="AH19" s="215">
        <v>149804209</v>
      </c>
      <c r="AI19" s="215">
        <v>268856676</v>
      </c>
      <c r="AJ19" s="215">
        <v>402900774</v>
      </c>
      <c r="AK19" s="216"/>
      <c r="AL19" s="215">
        <v>18418540</v>
      </c>
      <c r="AM19" s="215">
        <v>51883971</v>
      </c>
      <c r="AN19" s="215">
        <v>109176054</v>
      </c>
      <c r="AO19" s="215">
        <v>220172721</v>
      </c>
      <c r="AP19" s="215">
        <v>761130270</v>
      </c>
      <c r="AQ19" s="216"/>
    </row>
    <row r="20" spans="1:43" x14ac:dyDescent="0.35">
      <c r="A20" s="217" t="s">
        <v>1377</v>
      </c>
      <c r="B20" s="215">
        <v>1534263524</v>
      </c>
      <c r="C20" s="215">
        <v>5079214403</v>
      </c>
      <c r="D20" s="215">
        <v>11211178268</v>
      </c>
      <c r="E20" s="215">
        <v>22504358476</v>
      </c>
      <c r="F20" s="215">
        <v>49348991631</v>
      </c>
      <c r="G20" s="215">
        <v>193112379782</v>
      </c>
      <c r="H20" s="215">
        <v>1849946873</v>
      </c>
      <c r="I20" s="215">
        <v>5242276849</v>
      </c>
      <c r="J20" s="216"/>
      <c r="K20" s="215">
        <v>33560256134</v>
      </c>
      <c r="L20" s="215">
        <v>67393845957</v>
      </c>
      <c r="M20" s="216"/>
      <c r="N20" s="215">
        <v>1631212583</v>
      </c>
      <c r="O20" s="215">
        <v>5315848214</v>
      </c>
      <c r="P20" s="215">
        <v>13110207213</v>
      </c>
      <c r="Q20" s="215">
        <v>24093617848</v>
      </c>
      <c r="R20" s="216"/>
      <c r="S20" s="216"/>
      <c r="T20" s="215">
        <v>1347860822</v>
      </c>
      <c r="U20" s="215">
        <v>4052499550</v>
      </c>
      <c r="V20" s="215">
        <v>11035041764</v>
      </c>
      <c r="W20" s="215">
        <v>22131401232</v>
      </c>
      <c r="X20" s="215">
        <v>41804072044</v>
      </c>
      <c r="Y20" s="215">
        <v>197132208922</v>
      </c>
      <c r="Z20" s="215">
        <v>1517923090</v>
      </c>
      <c r="AA20" s="215">
        <v>5113328206</v>
      </c>
      <c r="AB20" s="215">
        <v>11692673821</v>
      </c>
      <c r="AC20" s="216"/>
      <c r="AD20" s="216"/>
      <c r="AE20" s="216"/>
      <c r="AF20" s="215">
        <v>1066568127</v>
      </c>
      <c r="AG20" s="215">
        <v>4868883040</v>
      </c>
      <c r="AH20" s="215">
        <v>10352723775</v>
      </c>
      <c r="AI20" s="215">
        <v>20142200944</v>
      </c>
      <c r="AJ20" s="215">
        <v>49826554118</v>
      </c>
      <c r="AK20" s="216"/>
      <c r="AL20" s="215">
        <v>1264262694</v>
      </c>
      <c r="AM20" s="215">
        <v>4942654246</v>
      </c>
      <c r="AN20" s="215">
        <v>10739306771</v>
      </c>
      <c r="AO20" s="215">
        <v>20211369849</v>
      </c>
      <c r="AP20" s="215">
        <v>43211903150</v>
      </c>
      <c r="AQ20" s="216"/>
    </row>
    <row r="21" spans="1:43" x14ac:dyDescent="0.35">
      <c r="A21" s="217" t="s">
        <v>1378</v>
      </c>
      <c r="B21" s="215">
        <v>881879937</v>
      </c>
      <c r="C21" s="215">
        <v>2275682279</v>
      </c>
      <c r="D21" s="215">
        <v>3847784220</v>
      </c>
      <c r="E21" s="215">
        <v>6818872008</v>
      </c>
      <c r="F21" s="215">
        <v>13205788170</v>
      </c>
      <c r="G21" s="215">
        <v>121837282769</v>
      </c>
      <c r="H21" s="215">
        <v>1131156250</v>
      </c>
      <c r="I21" s="215">
        <v>2243200774</v>
      </c>
      <c r="J21" s="216"/>
      <c r="K21" s="215">
        <v>9727270402</v>
      </c>
      <c r="L21" s="215">
        <v>24279267957</v>
      </c>
      <c r="M21" s="216"/>
      <c r="N21" s="215">
        <v>960003957</v>
      </c>
      <c r="O21" s="215">
        <v>2854855074</v>
      </c>
      <c r="P21" s="215">
        <v>6400179990</v>
      </c>
      <c r="Q21" s="215">
        <v>11998202867</v>
      </c>
      <c r="R21" s="216"/>
      <c r="S21" s="216"/>
      <c r="T21" s="215">
        <v>778043060</v>
      </c>
      <c r="U21" s="215">
        <v>1691875920</v>
      </c>
      <c r="V21" s="215">
        <v>3610259725</v>
      </c>
      <c r="W21" s="215">
        <v>6166414849</v>
      </c>
      <c r="X21" s="215">
        <v>7831257422</v>
      </c>
      <c r="Y21" s="215">
        <v>107247376711</v>
      </c>
      <c r="Z21" s="215">
        <v>543370083</v>
      </c>
      <c r="AA21" s="215">
        <v>2470345096</v>
      </c>
      <c r="AB21" s="215">
        <v>4603456709</v>
      </c>
      <c r="AC21" s="216"/>
      <c r="AD21" s="216"/>
      <c r="AE21" s="216"/>
      <c r="AF21" s="215">
        <v>553859643</v>
      </c>
      <c r="AG21" s="215">
        <v>2144579307</v>
      </c>
      <c r="AH21" s="215">
        <v>3302964587</v>
      </c>
      <c r="AI21" s="215">
        <v>6364892054</v>
      </c>
      <c r="AJ21" s="215">
        <v>15614760521</v>
      </c>
      <c r="AK21" s="216"/>
      <c r="AL21" s="215">
        <v>654404993</v>
      </c>
      <c r="AM21" s="215">
        <v>1962404831</v>
      </c>
      <c r="AN21" s="215">
        <v>3464530579</v>
      </c>
      <c r="AO21" s="215">
        <v>5168534870</v>
      </c>
      <c r="AP21" s="215">
        <v>9254067589</v>
      </c>
      <c r="AQ21" s="216"/>
    </row>
    <row r="22" spans="1:43" x14ac:dyDescent="0.35">
      <c r="A22" s="217" t="s">
        <v>1379</v>
      </c>
      <c r="B22" s="215">
        <v>264269302</v>
      </c>
      <c r="C22" s="215">
        <v>1600480325</v>
      </c>
      <c r="D22" s="215">
        <v>4594581033</v>
      </c>
      <c r="E22" s="215">
        <v>10419657375</v>
      </c>
      <c r="F22" s="215">
        <v>25763951694</v>
      </c>
      <c r="G22" s="215">
        <v>51828814957</v>
      </c>
      <c r="H22" s="215">
        <v>301317612</v>
      </c>
      <c r="I22" s="215">
        <v>1715328868</v>
      </c>
      <c r="J22" s="216"/>
      <c r="K22" s="215">
        <v>19740604933</v>
      </c>
      <c r="L22" s="215">
        <v>34145124502</v>
      </c>
      <c r="M22" s="216"/>
      <c r="N22" s="215">
        <v>240580646</v>
      </c>
      <c r="O22" s="215">
        <v>1250392392</v>
      </c>
      <c r="P22" s="215">
        <v>4419488647</v>
      </c>
      <c r="Q22" s="215">
        <v>8578888646</v>
      </c>
      <c r="R22" s="216"/>
      <c r="S22" s="216"/>
      <c r="T22" s="215">
        <v>230181786</v>
      </c>
      <c r="U22" s="215">
        <v>1293303887</v>
      </c>
      <c r="V22" s="215">
        <v>4584122747</v>
      </c>
      <c r="W22" s="215">
        <v>10925923513</v>
      </c>
      <c r="X22" s="215">
        <v>24651964204</v>
      </c>
      <c r="Y22" s="215">
        <v>64668218843</v>
      </c>
      <c r="Z22" s="215">
        <v>218983400</v>
      </c>
      <c r="AA22" s="215">
        <v>1371701600</v>
      </c>
      <c r="AB22" s="215">
        <v>3579912669</v>
      </c>
      <c r="AC22" s="216"/>
      <c r="AD22" s="216"/>
      <c r="AE22" s="216"/>
      <c r="AF22" s="215">
        <v>204134236</v>
      </c>
      <c r="AG22" s="215">
        <v>1557384959</v>
      </c>
      <c r="AH22" s="215">
        <v>4274604024</v>
      </c>
      <c r="AI22" s="215">
        <v>8534318097</v>
      </c>
      <c r="AJ22" s="215">
        <v>24867499298</v>
      </c>
      <c r="AK22" s="216"/>
      <c r="AL22" s="215">
        <v>213379595</v>
      </c>
      <c r="AM22" s="215">
        <v>1527856980</v>
      </c>
      <c r="AN22" s="215">
        <v>4571665036</v>
      </c>
      <c r="AO22" s="215">
        <v>10160982204</v>
      </c>
      <c r="AP22" s="215">
        <v>20520044819</v>
      </c>
      <c r="AQ22" s="216"/>
    </row>
    <row r="23" spans="1:43" x14ac:dyDescent="0.35">
      <c r="A23" s="217" t="s">
        <v>1380</v>
      </c>
      <c r="B23" s="215">
        <v>374379207</v>
      </c>
      <c r="C23" s="215">
        <v>1168130959</v>
      </c>
      <c r="D23" s="215">
        <v>2598378265</v>
      </c>
      <c r="E23" s="215">
        <v>5067128221</v>
      </c>
      <c r="F23" s="215">
        <v>9462972400</v>
      </c>
      <c r="G23" s="215">
        <v>17477537315</v>
      </c>
      <c r="H23" s="215">
        <v>403631748</v>
      </c>
      <c r="I23" s="215">
        <v>1253791622</v>
      </c>
      <c r="J23" s="216"/>
      <c r="K23" s="215">
        <v>4038485055</v>
      </c>
      <c r="L23" s="215">
        <v>8439321372</v>
      </c>
      <c r="M23" s="216"/>
      <c r="N23" s="215">
        <v>419778294</v>
      </c>
      <c r="O23" s="215">
        <v>1195616738</v>
      </c>
      <c r="P23" s="215">
        <v>2256004399</v>
      </c>
      <c r="Q23" s="215">
        <v>3454219835</v>
      </c>
      <c r="R23" s="216"/>
      <c r="S23" s="216"/>
      <c r="T23" s="215">
        <v>327765802</v>
      </c>
      <c r="U23" s="215">
        <v>1046429179</v>
      </c>
      <c r="V23" s="215">
        <v>2514626495</v>
      </c>
      <c r="W23" s="215">
        <v>4917112899</v>
      </c>
      <c r="X23" s="215">
        <v>7251337087</v>
      </c>
      <c r="Y23" s="215">
        <v>22436947799</v>
      </c>
      <c r="Z23" s="215">
        <v>743135460</v>
      </c>
      <c r="AA23" s="215">
        <v>1230780141</v>
      </c>
      <c r="AB23" s="215">
        <v>3360635459</v>
      </c>
      <c r="AC23" s="216"/>
      <c r="AD23" s="216"/>
      <c r="AE23" s="216"/>
      <c r="AF23" s="215">
        <v>297546196</v>
      </c>
      <c r="AG23" s="215">
        <v>1108953952</v>
      </c>
      <c r="AH23" s="215">
        <v>2647088808</v>
      </c>
      <c r="AI23" s="215">
        <v>5088533178</v>
      </c>
      <c r="AJ23" s="215">
        <v>9136057245</v>
      </c>
      <c r="AK23" s="216"/>
      <c r="AL23" s="215">
        <v>372733514</v>
      </c>
      <c r="AM23" s="215">
        <v>1436595260</v>
      </c>
      <c r="AN23" s="215">
        <v>2636128793</v>
      </c>
      <c r="AO23" s="215">
        <v>4696565161</v>
      </c>
      <c r="AP23" s="215">
        <v>12953512394</v>
      </c>
      <c r="AQ23" s="216"/>
    </row>
    <row r="24" spans="1:43" x14ac:dyDescent="0.35">
      <c r="A24" s="217" t="s">
        <v>1370</v>
      </c>
      <c r="B24" s="215">
        <v>13735069</v>
      </c>
      <c r="C24" s="215">
        <v>34920839</v>
      </c>
      <c r="D24" s="215">
        <v>170434749</v>
      </c>
      <c r="E24" s="215">
        <v>198700844</v>
      </c>
      <c r="F24" s="215">
        <v>916279366</v>
      </c>
      <c r="G24" s="215">
        <v>1968744739</v>
      </c>
      <c r="H24" s="215">
        <v>13841238</v>
      </c>
      <c r="I24" s="215">
        <v>29955583</v>
      </c>
      <c r="J24" s="216"/>
      <c r="K24" s="215">
        <v>53895744</v>
      </c>
      <c r="L24" s="215">
        <v>530132126</v>
      </c>
      <c r="M24" s="216"/>
      <c r="N24" s="215">
        <v>10849685</v>
      </c>
      <c r="O24" s="215">
        <v>14984008</v>
      </c>
      <c r="P24" s="215">
        <v>34534177</v>
      </c>
      <c r="Q24" s="215">
        <v>62306500</v>
      </c>
      <c r="R24" s="216"/>
      <c r="S24" s="216"/>
      <c r="T24" s="215">
        <v>11870172</v>
      </c>
      <c r="U24" s="215">
        <v>20890563</v>
      </c>
      <c r="V24" s="215">
        <v>326032796</v>
      </c>
      <c r="W24" s="215">
        <v>121949969</v>
      </c>
      <c r="X24" s="215">
        <v>2069513330</v>
      </c>
      <c r="Y24" s="215">
        <v>2779665567</v>
      </c>
      <c r="Z24" s="215">
        <v>12434146</v>
      </c>
      <c r="AA24" s="215">
        <v>40501367</v>
      </c>
      <c r="AB24" s="215">
        <v>148668982</v>
      </c>
      <c r="AC24" s="216"/>
      <c r="AD24" s="216"/>
      <c r="AE24" s="216"/>
      <c r="AF24" s="215">
        <v>11028050</v>
      </c>
      <c r="AG24" s="215">
        <v>57964821</v>
      </c>
      <c r="AH24" s="215">
        <v>128066355</v>
      </c>
      <c r="AI24" s="215">
        <v>154457614</v>
      </c>
      <c r="AJ24" s="215">
        <v>208237054</v>
      </c>
      <c r="AK24" s="216"/>
      <c r="AL24" s="215">
        <v>23744591</v>
      </c>
      <c r="AM24" s="215">
        <v>15797174</v>
      </c>
      <c r="AN24" s="215">
        <v>66982362</v>
      </c>
      <c r="AO24" s="215">
        <v>185287363</v>
      </c>
      <c r="AP24" s="215">
        <v>484278347</v>
      </c>
      <c r="AQ24" s="216"/>
    </row>
    <row r="25" spans="1:43" x14ac:dyDescent="0.35">
      <c r="A25" s="217" t="s">
        <v>272</v>
      </c>
      <c r="B25" s="215">
        <v>223860445</v>
      </c>
      <c r="C25" s="215">
        <v>515085479</v>
      </c>
      <c r="D25" s="215">
        <v>1117114512</v>
      </c>
      <c r="E25" s="215">
        <v>2329932725</v>
      </c>
      <c r="F25" s="215">
        <v>5360997233</v>
      </c>
      <c r="G25" s="215">
        <v>22895473609</v>
      </c>
      <c r="H25" s="215">
        <v>308482325</v>
      </c>
      <c r="I25" s="215">
        <v>538389421</v>
      </c>
      <c r="J25" s="216"/>
      <c r="K25" s="215">
        <v>4330240929</v>
      </c>
      <c r="L25" s="215">
        <v>5405146737</v>
      </c>
      <c r="M25" s="216"/>
      <c r="N25" s="215">
        <v>176791628</v>
      </c>
      <c r="O25" s="215">
        <v>350345389</v>
      </c>
      <c r="P25" s="215">
        <v>739002526</v>
      </c>
      <c r="Q25" s="215">
        <v>2778606906</v>
      </c>
      <c r="R25" s="216"/>
      <c r="S25" s="216"/>
      <c r="T25" s="215">
        <v>193653342</v>
      </c>
      <c r="U25" s="215">
        <v>409657438</v>
      </c>
      <c r="V25" s="215">
        <v>1098319740</v>
      </c>
      <c r="W25" s="215">
        <v>2307714313</v>
      </c>
      <c r="X25" s="215">
        <v>5503466659</v>
      </c>
      <c r="Y25" s="215">
        <v>23916480065</v>
      </c>
      <c r="Z25" s="215">
        <v>184182585</v>
      </c>
      <c r="AA25" s="215">
        <v>518374622</v>
      </c>
      <c r="AB25" s="215">
        <v>916602960</v>
      </c>
      <c r="AC25" s="216"/>
      <c r="AD25" s="216"/>
      <c r="AE25" s="216"/>
      <c r="AF25" s="215">
        <v>180555284</v>
      </c>
      <c r="AG25" s="215">
        <v>576070310</v>
      </c>
      <c r="AH25" s="215">
        <v>1305243062</v>
      </c>
      <c r="AI25" s="215">
        <v>2192065112</v>
      </c>
      <c r="AJ25" s="215">
        <v>5300807807</v>
      </c>
      <c r="AK25" s="216"/>
      <c r="AL25" s="215">
        <v>166537415</v>
      </c>
      <c r="AM25" s="215">
        <v>630456646</v>
      </c>
      <c r="AN25" s="215">
        <v>944793047</v>
      </c>
      <c r="AO25" s="215">
        <v>1602149932</v>
      </c>
      <c r="AP25" s="215">
        <v>5139430634</v>
      </c>
      <c r="AQ25" s="216"/>
    </row>
    <row r="26" spans="1:43" x14ac:dyDescent="0.35">
      <c r="A26" s="217" t="s">
        <v>1381</v>
      </c>
      <c r="B26" s="215">
        <v>89694280</v>
      </c>
      <c r="C26" s="215">
        <v>208708075</v>
      </c>
      <c r="D26" s="215">
        <v>455768604</v>
      </c>
      <c r="E26" s="215">
        <v>1093363625</v>
      </c>
      <c r="F26" s="215">
        <v>2982886209</v>
      </c>
      <c r="G26" s="215">
        <v>13280002438</v>
      </c>
      <c r="H26" s="215">
        <v>148212888</v>
      </c>
      <c r="I26" s="215">
        <v>292696555</v>
      </c>
      <c r="J26" s="216"/>
      <c r="K26" s="215">
        <v>2831051005</v>
      </c>
      <c r="L26" s="215">
        <v>3845243109</v>
      </c>
      <c r="M26" s="216"/>
      <c r="N26" s="215">
        <v>46772010</v>
      </c>
      <c r="O26" s="215">
        <v>126021407</v>
      </c>
      <c r="P26" s="215">
        <v>284734441</v>
      </c>
      <c r="Q26" s="215">
        <v>1031294309</v>
      </c>
      <c r="R26" s="216"/>
      <c r="S26" s="216"/>
      <c r="T26" s="215">
        <v>60912061</v>
      </c>
      <c r="U26" s="215">
        <v>155822018</v>
      </c>
      <c r="V26" s="215">
        <v>388095268</v>
      </c>
      <c r="W26" s="215">
        <v>1087391383</v>
      </c>
      <c r="X26" s="215">
        <v>2783328707</v>
      </c>
      <c r="Y26" s="215">
        <v>12844455558</v>
      </c>
      <c r="Z26" s="215">
        <v>53256413</v>
      </c>
      <c r="AA26" s="215">
        <v>202526011</v>
      </c>
      <c r="AB26" s="215">
        <v>368141819</v>
      </c>
      <c r="AC26" s="216"/>
      <c r="AD26" s="216"/>
      <c r="AE26" s="216"/>
      <c r="AF26" s="215">
        <v>80932348</v>
      </c>
      <c r="AG26" s="215">
        <v>218105726</v>
      </c>
      <c r="AH26" s="215">
        <v>491861288</v>
      </c>
      <c r="AI26" s="215">
        <v>916147081</v>
      </c>
      <c r="AJ26" s="215">
        <v>2996292155</v>
      </c>
      <c r="AK26" s="216"/>
      <c r="AL26" s="215">
        <v>56365646</v>
      </c>
      <c r="AM26" s="215">
        <v>254198788</v>
      </c>
      <c r="AN26" s="215">
        <v>468858585</v>
      </c>
      <c r="AO26" s="215">
        <v>868512348</v>
      </c>
      <c r="AP26" s="215">
        <v>2595089178</v>
      </c>
      <c r="AQ26" s="216"/>
    </row>
    <row r="27" spans="1:43" x14ac:dyDescent="0.35">
      <c r="A27" s="217" t="s">
        <v>1370</v>
      </c>
      <c r="B27" s="215">
        <v>134166164</v>
      </c>
      <c r="C27" s="215">
        <v>306377404</v>
      </c>
      <c r="D27" s="215">
        <v>661345908</v>
      </c>
      <c r="E27" s="215">
        <v>1236569073</v>
      </c>
      <c r="F27" s="215">
        <v>2378111023</v>
      </c>
      <c r="G27" s="215">
        <v>9615471171</v>
      </c>
      <c r="H27" s="215">
        <v>160269437</v>
      </c>
      <c r="I27" s="215">
        <v>245692865</v>
      </c>
      <c r="J27" s="216"/>
      <c r="K27" s="215">
        <v>1499189924</v>
      </c>
      <c r="L27" s="215">
        <v>1559903628</v>
      </c>
      <c r="M27" s="216"/>
      <c r="N27" s="215">
        <v>130019618</v>
      </c>
      <c r="O27" s="215">
        <v>224323982</v>
      </c>
      <c r="P27" s="215">
        <v>454268084</v>
      </c>
      <c r="Q27" s="215">
        <v>1747312597</v>
      </c>
      <c r="R27" s="216"/>
      <c r="S27" s="216"/>
      <c r="T27" s="215">
        <v>132741280</v>
      </c>
      <c r="U27" s="215">
        <v>253835420</v>
      </c>
      <c r="V27" s="215">
        <v>710224471</v>
      </c>
      <c r="W27" s="215">
        <v>1220322930</v>
      </c>
      <c r="X27" s="215">
        <v>2720137952</v>
      </c>
      <c r="Y27" s="215">
        <v>11072024506</v>
      </c>
      <c r="Z27" s="215">
        <v>130926172</v>
      </c>
      <c r="AA27" s="215">
        <v>315848611</v>
      </c>
      <c r="AB27" s="215">
        <v>548461141</v>
      </c>
      <c r="AC27" s="216"/>
      <c r="AD27" s="216"/>
      <c r="AE27" s="216"/>
      <c r="AF27" s="215">
        <v>99622935</v>
      </c>
      <c r="AG27" s="215">
        <v>357964584</v>
      </c>
      <c r="AH27" s="215">
        <v>813381774</v>
      </c>
      <c r="AI27" s="215">
        <v>1275918031</v>
      </c>
      <c r="AJ27" s="215">
        <v>2304515651</v>
      </c>
      <c r="AK27" s="216"/>
      <c r="AL27" s="215">
        <v>110171769</v>
      </c>
      <c r="AM27" s="215">
        <v>376257858</v>
      </c>
      <c r="AN27" s="215">
        <v>475934462</v>
      </c>
      <c r="AO27" s="215">
        <v>733637334</v>
      </c>
      <c r="AP27" s="215">
        <v>2544341456</v>
      </c>
      <c r="AQ27" s="216"/>
    </row>
    <row r="28" spans="1:43" x14ac:dyDescent="0.35">
      <c r="A28" s="217" t="s">
        <v>235</v>
      </c>
      <c r="B28" s="215">
        <v>4071341442</v>
      </c>
      <c r="C28" s="215">
        <v>10846541904</v>
      </c>
      <c r="D28" s="215">
        <v>23285775512</v>
      </c>
      <c r="E28" s="215">
        <v>45076720312</v>
      </c>
      <c r="F28" s="215">
        <v>95987969042</v>
      </c>
      <c r="G28" s="215">
        <v>409640219743</v>
      </c>
      <c r="H28" s="215">
        <v>4914341465</v>
      </c>
      <c r="I28" s="215">
        <v>11305136810</v>
      </c>
      <c r="J28" s="216"/>
      <c r="K28" s="215">
        <v>61405509419</v>
      </c>
      <c r="L28" s="215">
        <v>110729027940</v>
      </c>
      <c r="M28" s="216"/>
      <c r="N28" s="215">
        <v>4026013818</v>
      </c>
      <c r="O28" s="215">
        <v>10482290127</v>
      </c>
      <c r="P28" s="215">
        <v>27894088126</v>
      </c>
      <c r="Q28" s="215">
        <v>55724480864</v>
      </c>
      <c r="R28" s="216"/>
      <c r="S28" s="216"/>
      <c r="T28" s="215">
        <v>3762818963</v>
      </c>
      <c r="U28" s="215">
        <v>9102432235</v>
      </c>
      <c r="V28" s="215">
        <v>22975025037</v>
      </c>
      <c r="W28" s="215">
        <v>44143519243</v>
      </c>
      <c r="X28" s="215">
        <v>86853659193</v>
      </c>
      <c r="Y28" s="215">
        <v>401665494692</v>
      </c>
      <c r="Z28" s="215">
        <v>4432277545</v>
      </c>
      <c r="AA28" s="215">
        <v>12603723207</v>
      </c>
      <c r="AB28" s="215">
        <v>27059103409</v>
      </c>
      <c r="AC28" s="216"/>
      <c r="AD28" s="216"/>
      <c r="AE28" s="216"/>
      <c r="AF28" s="215">
        <v>3223681842</v>
      </c>
      <c r="AG28" s="215">
        <v>10901120198</v>
      </c>
      <c r="AH28" s="215">
        <v>22827472222</v>
      </c>
      <c r="AI28" s="215">
        <v>41934512883</v>
      </c>
      <c r="AJ28" s="215">
        <v>97473428018</v>
      </c>
      <c r="AK28" s="216"/>
      <c r="AL28" s="215">
        <v>3078588619</v>
      </c>
      <c r="AM28" s="215">
        <v>10622362099</v>
      </c>
      <c r="AN28" s="215">
        <v>20533217051</v>
      </c>
      <c r="AO28" s="215">
        <v>38650731093</v>
      </c>
      <c r="AP28" s="215">
        <v>85073588008</v>
      </c>
      <c r="AQ28" s="216"/>
    </row>
    <row r="29" spans="1:43" x14ac:dyDescent="0.35">
      <c r="A29" s="217" t="s">
        <v>273</v>
      </c>
      <c r="B29" s="215">
        <v>76429241</v>
      </c>
      <c r="C29" s="215">
        <v>151376640</v>
      </c>
      <c r="D29" s="215">
        <v>222940386</v>
      </c>
      <c r="E29" s="215">
        <v>398050923</v>
      </c>
      <c r="F29" s="215">
        <v>631528012</v>
      </c>
      <c r="G29" s="215">
        <v>1454702130</v>
      </c>
      <c r="H29" s="215">
        <v>80338514</v>
      </c>
      <c r="I29" s="215">
        <v>131796427</v>
      </c>
      <c r="J29" s="216"/>
      <c r="K29" s="215">
        <v>3668429744</v>
      </c>
      <c r="L29" s="215">
        <v>224410157</v>
      </c>
      <c r="M29" s="216"/>
      <c r="N29" s="215">
        <v>18614003</v>
      </c>
      <c r="O29" s="215">
        <v>76089150</v>
      </c>
      <c r="P29" s="215">
        <v>110260748</v>
      </c>
      <c r="Q29" s="215">
        <v>115883590</v>
      </c>
      <c r="R29" s="216"/>
      <c r="S29" s="216"/>
      <c r="T29" s="215">
        <v>90714886</v>
      </c>
      <c r="U29" s="215">
        <v>66643141</v>
      </c>
      <c r="V29" s="215">
        <v>255727010</v>
      </c>
      <c r="W29" s="215">
        <v>220123705</v>
      </c>
      <c r="X29" s="215">
        <v>788550790</v>
      </c>
      <c r="Y29" s="215">
        <v>934310816</v>
      </c>
      <c r="Z29" s="215">
        <v>37992270</v>
      </c>
      <c r="AA29" s="215">
        <v>505075872</v>
      </c>
      <c r="AB29" s="215">
        <v>55273163</v>
      </c>
      <c r="AC29" s="216"/>
      <c r="AD29" s="216"/>
      <c r="AE29" s="216"/>
      <c r="AF29" s="215">
        <v>50670300</v>
      </c>
      <c r="AG29" s="215">
        <v>95518817</v>
      </c>
      <c r="AH29" s="215">
        <v>104976352</v>
      </c>
      <c r="AI29" s="215">
        <v>359050759</v>
      </c>
      <c r="AJ29" s="215">
        <v>91224338</v>
      </c>
      <c r="AK29" s="216"/>
      <c r="AL29" s="215">
        <v>186497189</v>
      </c>
      <c r="AM29" s="215">
        <v>166640190</v>
      </c>
      <c r="AN29" s="215">
        <v>387368485</v>
      </c>
      <c r="AO29" s="215">
        <v>486886027</v>
      </c>
      <c r="AP29" s="215">
        <v>575760982</v>
      </c>
      <c r="AQ29" s="216"/>
    </row>
    <row r="30" spans="1:43" x14ac:dyDescent="0.35">
      <c r="A30" s="217" t="s">
        <v>1382</v>
      </c>
      <c r="B30" s="215">
        <v>36362799</v>
      </c>
      <c r="C30" s="215">
        <v>46679828</v>
      </c>
      <c r="D30" s="215">
        <v>81152230</v>
      </c>
      <c r="E30" s="215">
        <v>22174912</v>
      </c>
      <c r="F30" s="215">
        <v>41855640</v>
      </c>
      <c r="G30" s="215">
        <v>701545560</v>
      </c>
      <c r="H30" s="215">
        <v>67675580</v>
      </c>
      <c r="I30" s="215">
        <v>37553290</v>
      </c>
      <c r="J30" s="216"/>
      <c r="K30" s="215">
        <v>0</v>
      </c>
      <c r="L30" s="215">
        <v>0</v>
      </c>
      <c r="M30" s="216"/>
      <c r="N30" s="215">
        <v>5334585</v>
      </c>
      <c r="O30" s="215">
        <v>4476498</v>
      </c>
      <c r="P30" s="215">
        <v>0</v>
      </c>
      <c r="Q30" s="215">
        <v>0</v>
      </c>
      <c r="R30" s="216"/>
      <c r="S30" s="216"/>
      <c r="T30" s="215">
        <v>0</v>
      </c>
      <c r="U30" s="215">
        <v>8757460</v>
      </c>
      <c r="V30" s="215">
        <v>185472633</v>
      </c>
      <c r="W30" s="215">
        <v>8667266</v>
      </c>
      <c r="X30" s="215">
        <v>29295432</v>
      </c>
      <c r="Y30" s="215">
        <v>22126066</v>
      </c>
      <c r="Z30" s="215">
        <v>0</v>
      </c>
      <c r="AA30" s="215">
        <v>0</v>
      </c>
      <c r="AB30" s="215">
        <v>14234090</v>
      </c>
      <c r="AC30" s="216"/>
      <c r="AD30" s="216"/>
      <c r="AE30" s="216"/>
      <c r="AF30" s="215">
        <v>41144843</v>
      </c>
      <c r="AG30" s="215">
        <v>2379685</v>
      </c>
      <c r="AH30" s="215">
        <v>4522838</v>
      </c>
      <c r="AI30" s="215">
        <v>692476</v>
      </c>
      <c r="AJ30" s="215">
        <v>0</v>
      </c>
      <c r="AK30" s="216"/>
      <c r="AL30" s="215">
        <v>6004152</v>
      </c>
      <c r="AM30" s="215">
        <v>2988403</v>
      </c>
      <c r="AN30" s="215">
        <v>760469</v>
      </c>
      <c r="AO30" s="215">
        <v>15461480</v>
      </c>
      <c r="AP30" s="215">
        <v>111832440</v>
      </c>
      <c r="AQ30" s="216"/>
    </row>
    <row r="31" spans="1:43" x14ac:dyDescent="0.35">
      <c r="A31" s="217" t="s">
        <v>1383</v>
      </c>
      <c r="B31" s="215">
        <v>32210702</v>
      </c>
      <c r="C31" s="215">
        <v>82918788</v>
      </c>
      <c r="D31" s="215">
        <v>75885366</v>
      </c>
      <c r="E31" s="215">
        <v>223225162</v>
      </c>
      <c r="F31" s="215">
        <v>356936744</v>
      </c>
      <c r="G31" s="215">
        <v>638489425</v>
      </c>
      <c r="H31" s="215">
        <v>2013446</v>
      </c>
      <c r="I31" s="215">
        <v>85095435</v>
      </c>
      <c r="J31" s="216"/>
      <c r="K31" s="215">
        <v>219795531</v>
      </c>
      <c r="L31" s="215">
        <v>145314209</v>
      </c>
      <c r="M31" s="216"/>
      <c r="N31" s="215">
        <v>12471379</v>
      </c>
      <c r="O31" s="215">
        <v>56133604</v>
      </c>
      <c r="P31" s="215">
        <v>110260748</v>
      </c>
      <c r="Q31" s="215">
        <v>101925590</v>
      </c>
      <c r="R31" s="216"/>
      <c r="S31" s="216"/>
      <c r="T31" s="215">
        <v>56621317</v>
      </c>
      <c r="U31" s="215">
        <v>24892558</v>
      </c>
      <c r="V31" s="215">
        <v>58298026</v>
      </c>
      <c r="W31" s="215">
        <v>173100890</v>
      </c>
      <c r="X31" s="215">
        <v>753850661</v>
      </c>
      <c r="Y31" s="215">
        <v>878016494</v>
      </c>
      <c r="Z31" s="215">
        <v>21264199</v>
      </c>
      <c r="AA31" s="215">
        <v>465871273</v>
      </c>
      <c r="AB31" s="215">
        <v>13760751</v>
      </c>
      <c r="AC31" s="216"/>
      <c r="AD31" s="216"/>
      <c r="AE31" s="216"/>
      <c r="AF31" s="215">
        <v>3641365</v>
      </c>
      <c r="AG31" s="215">
        <v>62102157</v>
      </c>
      <c r="AH31" s="215">
        <v>92034326</v>
      </c>
      <c r="AI31" s="215">
        <v>280429197</v>
      </c>
      <c r="AJ31" s="215">
        <v>90499660</v>
      </c>
      <c r="AK31" s="216"/>
      <c r="AL31" s="215">
        <v>178413166</v>
      </c>
      <c r="AM31" s="215">
        <v>124623879</v>
      </c>
      <c r="AN31" s="215">
        <v>120818110</v>
      </c>
      <c r="AO31" s="215">
        <v>254649816</v>
      </c>
      <c r="AP31" s="215">
        <v>284730004</v>
      </c>
      <c r="AQ31" s="216"/>
    </row>
    <row r="32" spans="1:43" x14ac:dyDescent="0.35">
      <c r="A32" s="217" t="s">
        <v>1384</v>
      </c>
      <c r="B32" s="215">
        <v>307367</v>
      </c>
      <c r="C32" s="215">
        <v>10510088</v>
      </c>
      <c r="D32" s="215">
        <v>53911738</v>
      </c>
      <c r="E32" s="215">
        <v>21526315</v>
      </c>
      <c r="F32" s="215">
        <v>183082264</v>
      </c>
      <c r="G32" s="215">
        <v>38290057</v>
      </c>
      <c r="H32" s="215">
        <v>0</v>
      </c>
      <c r="I32" s="215">
        <v>0</v>
      </c>
      <c r="J32" s="216"/>
      <c r="K32" s="215">
        <v>0</v>
      </c>
      <c r="L32" s="215">
        <v>0</v>
      </c>
      <c r="M32" s="216"/>
      <c r="N32" s="215">
        <v>182325</v>
      </c>
      <c r="O32" s="215">
        <v>3970764</v>
      </c>
      <c r="P32" s="215">
        <v>0</v>
      </c>
      <c r="Q32" s="215">
        <v>0</v>
      </c>
      <c r="R32" s="216"/>
      <c r="S32" s="216"/>
      <c r="T32" s="215">
        <v>0</v>
      </c>
      <c r="U32" s="215">
        <v>27358799</v>
      </c>
      <c r="V32" s="215">
        <v>0</v>
      </c>
      <c r="W32" s="215">
        <v>0</v>
      </c>
      <c r="X32" s="215">
        <v>1869103</v>
      </c>
      <c r="Y32" s="215">
        <v>29182601</v>
      </c>
      <c r="Z32" s="215">
        <v>0</v>
      </c>
      <c r="AA32" s="215">
        <v>38344437</v>
      </c>
      <c r="AB32" s="215">
        <v>0</v>
      </c>
      <c r="AC32" s="216"/>
      <c r="AD32" s="216"/>
      <c r="AE32" s="216"/>
      <c r="AF32" s="215">
        <v>0</v>
      </c>
      <c r="AG32" s="215">
        <v>2129132</v>
      </c>
      <c r="AH32" s="215">
        <v>5001937</v>
      </c>
      <c r="AI32" s="215">
        <v>74363636</v>
      </c>
      <c r="AJ32" s="215">
        <v>0</v>
      </c>
      <c r="AK32" s="216"/>
      <c r="AL32" s="215">
        <v>743618</v>
      </c>
      <c r="AM32" s="215">
        <v>7620573</v>
      </c>
      <c r="AN32" s="215">
        <v>265107628</v>
      </c>
      <c r="AO32" s="215">
        <v>0</v>
      </c>
      <c r="AP32" s="215">
        <v>68171537</v>
      </c>
      <c r="AQ32" s="216"/>
    </row>
    <row r="33" spans="1:43" x14ac:dyDescent="0.35">
      <c r="A33" s="217" t="s">
        <v>1385</v>
      </c>
      <c r="B33" s="215">
        <v>1058354</v>
      </c>
      <c r="C33" s="215">
        <v>1419313</v>
      </c>
      <c r="D33" s="215">
        <v>9757397</v>
      </c>
      <c r="E33" s="215">
        <v>5042921</v>
      </c>
      <c r="F33" s="215">
        <v>15764000</v>
      </c>
      <c r="G33" s="215">
        <v>48706857</v>
      </c>
      <c r="H33" s="215">
        <v>3014268</v>
      </c>
      <c r="I33" s="215">
        <v>484375</v>
      </c>
      <c r="J33" s="216"/>
      <c r="K33" s="215">
        <v>0</v>
      </c>
      <c r="L33" s="215">
        <v>-99657000</v>
      </c>
      <c r="M33" s="216"/>
      <c r="N33" s="215">
        <v>438973</v>
      </c>
      <c r="O33" s="215">
        <v>907000</v>
      </c>
      <c r="P33" s="215">
        <v>0</v>
      </c>
      <c r="Q33" s="215">
        <v>13958000</v>
      </c>
      <c r="R33" s="216"/>
      <c r="S33" s="216"/>
      <c r="T33" s="215">
        <v>599888</v>
      </c>
      <c r="U33" s="215">
        <v>717608</v>
      </c>
      <c r="V33" s="215">
        <v>8194095</v>
      </c>
      <c r="W33" s="215">
        <v>10981687</v>
      </c>
      <c r="X33" s="215">
        <v>607200</v>
      </c>
      <c r="Y33" s="215">
        <v>-1272750</v>
      </c>
      <c r="Z33" s="215">
        <v>0</v>
      </c>
      <c r="AA33" s="215">
        <v>0</v>
      </c>
      <c r="AB33" s="215">
        <v>26292500</v>
      </c>
      <c r="AC33" s="216"/>
      <c r="AD33" s="216"/>
      <c r="AE33" s="216"/>
      <c r="AF33" s="215">
        <v>0</v>
      </c>
      <c r="AG33" s="215">
        <v>7539152</v>
      </c>
      <c r="AH33" s="215">
        <v>0</v>
      </c>
      <c r="AI33" s="215">
        <v>1400636</v>
      </c>
      <c r="AJ33" s="215">
        <v>0</v>
      </c>
      <c r="AK33" s="216"/>
      <c r="AL33" s="215">
        <v>7733</v>
      </c>
      <c r="AM33" s="215">
        <v>1131880</v>
      </c>
      <c r="AN33" s="215">
        <v>0</v>
      </c>
      <c r="AO33" s="215">
        <v>-3360250</v>
      </c>
      <c r="AP33" s="215">
        <v>111027000</v>
      </c>
      <c r="AQ33" s="216"/>
    </row>
    <row r="34" spans="1:43" x14ac:dyDescent="0.35">
      <c r="A34" s="217" t="s">
        <v>1370</v>
      </c>
      <c r="B34" s="215">
        <v>6492260</v>
      </c>
      <c r="C34" s="215">
        <v>9848617</v>
      </c>
      <c r="D34" s="215">
        <v>2233654</v>
      </c>
      <c r="E34" s="215">
        <v>126081586</v>
      </c>
      <c r="F34" s="215">
        <v>33889429</v>
      </c>
      <c r="G34" s="215">
        <v>27670230</v>
      </c>
      <c r="H34" s="215">
        <v>7635220</v>
      </c>
      <c r="I34" s="215">
        <v>8663325</v>
      </c>
      <c r="J34" s="216"/>
      <c r="K34" s="215">
        <v>3448634213</v>
      </c>
      <c r="L34" s="215">
        <v>178752948</v>
      </c>
      <c r="M34" s="216"/>
      <c r="N34" s="215">
        <v>196335</v>
      </c>
      <c r="O34" s="215">
        <v>10601283</v>
      </c>
      <c r="P34" s="215">
        <v>0</v>
      </c>
      <c r="Q34" s="215">
        <v>0</v>
      </c>
      <c r="R34" s="216"/>
      <c r="S34" s="216"/>
      <c r="T34" s="215">
        <v>33493679</v>
      </c>
      <c r="U34" s="215">
        <v>4916692</v>
      </c>
      <c r="V34" s="215">
        <v>3762255</v>
      </c>
      <c r="W34" s="215">
        <v>27373861</v>
      </c>
      <c r="X34" s="215">
        <v>2928594</v>
      </c>
      <c r="Y34" s="215">
        <v>6258404</v>
      </c>
      <c r="Z34" s="215">
        <v>16728070</v>
      </c>
      <c r="AA34" s="215">
        <v>860161</v>
      </c>
      <c r="AB34" s="215">
        <v>985822</v>
      </c>
      <c r="AC34" s="216"/>
      <c r="AD34" s="216"/>
      <c r="AE34" s="216"/>
      <c r="AF34" s="215">
        <v>5884090</v>
      </c>
      <c r="AG34" s="215">
        <v>21368689</v>
      </c>
      <c r="AH34" s="215">
        <v>3417251</v>
      </c>
      <c r="AI34" s="215">
        <v>2164812</v>
      </c>
      <c r="AJ34" s="215">
        <v>724678</v>
      </c>
      <c r="AK34" s="216"/>
      <c r="AL34" s="215">
        <v>1328518</v>
      </c>
      <c r="AM34" s="215">
        <v>30275454</v>
      </c>
      <c r="AN34" s="215">
        <v>682276</v>
      </c>
      <c r="AO34" s="215">
        <v>220134730</v>
      </c>
      <c r="AP34" s="215">
        <v>0</v>
      </c>
      <c r="AQ34" s="216"/>
    </row>
    <row r="35" spans="1:43" x14ac:dyDescent="0.35">
      <c r="A35" s="217" t="s">
        <v>275</v>
      </c>
      <c r="B35" s="215">
        <v>16217763</v>
      </c>
      <c r="C35" s="215">
        <v>42201731</v>
      </c>
      <c r="D35" s="215">
        <v>260908153</v>
      </c>
      <c r="E35" s="215">
        <v>152431659</v>
      </c>
      <c r="F35" s="215">
        <v>277747100</v>
      </c>
      <c r="G35" s="215">
        <v>1200755279</v>
      </c>
      <c r="H35" s="215">
        <v>14417846</v>
      </c>
      <c r="I35" s="215">
        <v>24239311</v>
      </c>
      <c r="J35" s="216"/>
      <c r="K35" s="215">
        <v>1968092853</v>
      </c>
      <c r="L35" s="215">
        <v>129641197</v>
      </c>
      <c r="M35" s="216"/>
      <c r="N35" s="215">
        <v>13808721</v>
      </c>
      <c r="O35" s="215">
        <v>46618292</v>
      </c>
      <c r="P35" s="215">
        <v>199530994</v>
      </c>
      <c r="Q35" s="215">
        <v>28165767</v>
      </c>
      <c r="R35" s="216"/>
      <c r="S35" s="216"/>
      <c r="T35" s="215">
        <v>4643834</v>
      </c>
      <c r="U35" s="215">
        <v>26039774</v>
      </c>
      <c r="V35" s="215">
        <v>92012228</v>
      </c>
      <c r="W35" s="215">
        <v>26696481</v>
      </c>
      <c r="X35" s="215">
        <v>539623480</v>
      </c>
      <c r="Y35" s="215">
        <v>1623285560</v>
      </c>
      <c r="Z35" s="215">
        <v>193375389</v>
      </c>
      <c r="AA35" s="215">
        <v>9282400</v>
      </c>
      <c r="AB35" s="215">
        <v>28397229</v>
      </c>
      <c r="AC35" s="216"/>
      <c r="AD35" s="216"/>
      <c r="AE35" s="216"/>
      <c r="AF35" s="215">
        <v>4307511</v>
      </c>
      <c r="AG35" s="215">
        <v>62542095</v>
      </c>
      <c r="AH35" s="215">
        <v>49812823</v>
      </c>
      <c r="AI35" s="215">
        <v>64807413</v>
      </c>
      <c r="AJ35" s="215">
        <v>105294338</v>
      </c>
      <c r="AK35" s="216"/>
      <c r="AL35" s="215">
        <v>7650151</v>
      </c>
      <c r="AM35" s="215">
        <v>6799192</v>
      </c>
      <c r="AN35" s="215">
        <v>48809326</v>
      </c>
      <c r="AO35" s="215">
        <v>98188685</v>
      </c>
      <c r="AP35" s="215">
        <v>239856469</v>
      </c>
      <c r="AQ35" s="216"/>
    </row>
    <row r="36" spans="1:43" x14ac:dyDescent="0.35">
      <c r="A36" s="217" t="s">
        <v>1386</v>
      </c>
      <c r="B36" s="215">
        <v>5914363</v>
      </c>
      <c r="C36" s="215">
        <v>20823715</v>
      </c>
      <c r="D36" s="215">
        <v>29714277</v>
      </c>
      <c r="E36" s="215">
        <v>91175114</v>
      </c>
      <c r="F36" s="215">
        <v>67515984</v>
      </c>
      <c r="G36" s="215">
        <v>1197164279</v>
      </c>
      <c r="H36" s="215">
        <v>5098850</v>
      </c>
      <c r="I36" s="215">
        <v>8248564</v>
      </c>
      <c r="J36" s="216"/>
      <c r="K36" s="215">
        <v>79259373</v>
      </c>
      <c r="L36" s="215">
        <v>125962583</v>
      </c>
      <c r="M36" s="216"/>
      <c r="N36" s="215">
        <v>5430553</v>
      </c>
      <c r="O36" s="215">
        <v>12466381</v>
      </c>
      <c r="P36" s="215">
        <v>159890918</v>
      </c>
      <c r="Q36" s="215">
        <v>28165767</v>
      </c>
      <c r="R36" s="216"/>
      <c r="S36" s="216"/>
      <c r="T36" s="215">
        <v>4467501</v>
      </c>
      <c r="U36" s="215">
        <v>4535113</v>
      </c>
      <c r="V36" s="215">
        <v>26339689</v>
      </c>
      <c r="W36" s="215">
        <v>24165239</v>
      </c>
      <c r="X36" s="215">
        <v>25795459</v>
      </c>
      <c r="Y36" s="215">
        <v>1623285560</v>
      </c>
      <c r="Z36" s="215">
        <v>3100359</v>
      </c>
      <c r="AA36" s="215">
        <v>9016650</v>
      </c>
      <c r="AB36" s="215">
        <v>22191479</v>
      </c>
      <c r="AC36" s="216"/>
      <c r="AD36" s="216"/>
      <c r="AE36" s="216"/>
      <c r="AF36" s="215">
        <v>4307511</v>
      </c>
      <c r="AG36" s="215">
        <v>33540677</v>
      </c>
      <c r="AH36" s="215">
        <v>23402322</v>
      </c>
      <c r="AI36" s="215">
        <v>47119401</v>
      </c>
      <c r="AJ36" s="215">
        <v>104802338</v>
      </c>
      <c r="AK36" s="216"/>
      <c r="AL36" s="215">
        <v>1260622</v>
      </c>
      <c r="AM36" s="215">
        <v>4242674</v>
      </c>
      <c r="AN36" s="215">
        <v>28424727</v>
      </c>
      <c r="AO36" s="215">
        <v>54416856</v>
      </c>
      <c r="AP36" s="215">
        <v>61324465</v>
      </c>
      <c r="AQ36" s="216"/>
    </row>
    <row r="37" spans="1:43" x14ac:dyDescent="0.35">
      <c r="A37" s="217" t="s">
        <v>1370</v>
      </c>
      <c r="B37" s="215">
        <v>10303400</v>
      </c>
      <c r="C37" s="215">
        <v>21378016</v>
      </c>
      <c r="D37" s="215">
        <v>231193876</v>
      </c>
      <c r="E37" s="215">
        <v>61256544</v>
      </c>
      <c r="F37" s="215">
        <v>210231115</v>
      </c>
      <c r="G37" s="215">
        <v>3591000</v>
      </c>
      <c r="H37" s="215">
        <v>9318995</v>
      </c>
      <c r="I37" s="215">
        <v>15990746</v>
      </c>
      <c r="J37" s="216"/>
      <c r="K37" s="215">
        <v>1888833480</v>
      </c>
      <c r="L37" s="215">
        <v>3678614</v>
      </c>
      <c r="M37" s="216"/>
      <c r="N37" s="215">
        <v>8378167</v>
      </c>
      <c r="O37" s="215">
        <v>34151911</v>
      </c>
      <c r="P37" s="215">
        <v>39640076</v>
      </c>
      <c r="Q37" s="215">
        <v>0</v>
      </c>
      <c r="R37" s="216"/>
      <c r="S37" s="216"/>
      <c r="T37" s="215">
        <v>176333</v>
      </c>
      <c r="U37" s="215">
        <v>21504660</v>
      </c>
      <c r="V37" s="215">
        <v>65672539</v>
      </c>
      <c r="W37" s="215">
        <v>2531242</v>
      </c>
      <c r="X37" s="215">
        <v>513828021</v>
      </c>
      <c r="Y37" s="215">
        <v>0</v>
      </c>
      <c r="Z37" s="215">
        <v>190275030</v>
      </c>
      <c r="AA37" s="215">
        <v>265750</v>
      </c>
      <c r="AB37" s="215">
        <v>6205750</v>
      </c>
      <c r="AC37" s="216"/>
      <c r="AD37" s="216"/>
      <c r="AE37" s="216"/>
      <c r="AF37" s="215">
        <v>0</v>
      </c>
      <c r="AG37" s="215">
        <v>29001417</v>
      </c>
      <c r="AH37" s="215">
        <v>26410501</v>
      </c>
      <c r="AI37" s="215">
        <v>17688011</v>
      </c>
      <c r="AJ37" s="215">
        <v>492000</v>
      </c>
      <c r="AK37" s="216"/>
      <c r="AL37" s="215">
        <v>6389528</v>
      </c>
      <c r="AM37" s="215">
        <v>2556517</v>
      </c>
      <c r="AN37" s="215">
        <v>20384599</v>
      </c>
      <c r="AO37" s="215">
        <v>43771829</v>
      </c>
      <c r="AP37" s="215">
        <v>178532003</v>
      </c>
      <c r="AQ37" s="216"/>
    </row>
    <row r="38" spans="1:43" x14ac:dyDescent="0.35">
      <c r="A38" s="217" t="s">
        <v>243</v>
      </c>
      <c r="B38" s="215">
        <v>4131552905</v>
      </c>
      <c r="C38" s="215">
        <v>10955716818</v>
      </c>
      <c r="D38" s="215">
        <v>23247807745</v>
      </c>
      <c r="E38" s="215">
        <v>45322339629</v>
      </c>
      <c r="F38" s="215">
        <v>96341749954</v>
      </c>
      <c r="G38" s="215">
        <v>409894166594</v>
      </c>
      <c r="H38" s="215">
        <v>4980262110</v>
      </c>
      <c r="I38" s="215">
        <v>11412693926</v>
      </c>
      <c r="J38" s="216"/>
      <c r="K38" s="215">
        <v>63105846310</v>
      </c>
      <c r="L38" s="215">
        <v>110823796900</v>
      </c>
      <c r="M38" s="216"/>
      <c r="N38" s="215">
        <v>4030819100</v>
      </c>
      <c r="O38" s="215">
        <v>10511760985</v>
      </c>
      <c r="P38" s="215">
        <v>27804817880</v>
      </c>
      <c r="Q38" s="215">
        <v>55812198687</v>
      </c>
      <c r="R38" s="216"/>
      <c r="S38" s="216"/>
      <c r="T38" s="215">
        <v>3848890015</v>
      </c>
      <c r="U38" s="215">
        <v>9143035623</v>
      </c>
      <c r="V38" s="215">
        <v>23138739820</v>
      </c>
      <c r="W38" s="215">
        <v>44336946530</v>
      </c>
      <c r="X38" s="215">
        <v>87102586504</v>
      </c>
      <c r="Y38" s="215">
        <v>400976519948</v>
      </c>
      <c r="Z38" s="215">
        <v>4276894426</v>
      </c>
      <c r="AA38" s="215">
        <v>13099516680</v>
      </c>
      <c r="AB38" s="215">
        <v>27085979343</v>
      </c>
      <c r="AC38" s="216"/>
      <c r="AD38" s="216"/>
      <c r="AE38" s="216"/>
      <c r="AF38" s="215">
        <v>3270044631</v>
      </c>
      <c r="AG38" s="215">
        <v>10934096920</v>
      </c>
      <c r="AH38" s="215">
        <v>22882635751</v>
      </c>
      <c r="AI38" s="215">
        <v>42228756229</v>
      </c>
      <c r="AJ38" s="215">
        <v>97459358018</v>
      </c>
      <c r="AK38" s="216"/>
      <c r="AL38" s="215">
        <v>3257435657</v>
      </c>
      <c r="AM38" s="215">
        <v>10782203098</v>
      </c>
      <c r="AN38" s="215">
        <v>20871776210</v>
      </c>
      <c r="AO38" s="215">
        <v>39039428685</v>
      </c>
      <c r="AP38" s="215">
        <v>85409492521</v>
      </c>
      <c r="AQ38" s="216"/>
    </row>
  </sheetData>
  <phoneticPr fontId="1"/>
  <pageMargins left="0.3888888888888889" right="0.3888888888888889" top="0.3888888888888889" bottom="0.3888888888888889" header="0.19444444444444445" footer="0.19444444444444445"/>
  <pageSetup paperSize="8" scale="60" orientation="landscape"/>
  <headerFooter>
    <oddFooter>&amp;C&amp;9&amp;P/&amp;N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G64"/>
  <sheetViews>
    <sheetView zoomScale="85" workbookViewId="0">
      <pane xSplit="1" ySplit="2" topLeftCell="B3" activePane="bottomRight" state="frozen"/>
      <selection activeCell="A3" sqref="A3:A4"/>
      <selection pane="topRight" activeCell="A3" sqref="A3:A4"/>
      <selection pane="bottomLeft" activeCell="A3" sqref="A3:A4"/>
      <selection pane="bottomRight" activeCell="A3" sqref="A3:A4"/>
    </sheetView>
  </sheetViews>
  <sheetFormatPr defaultColWidth="8.875" defaultRowHeight="18" customHeight="1" x14ac:dyDescent="0.15"/>
  <cols>
    <col min="1" max="1" width="27.375" style="193" customWidth="1"/>
    <col min="2" max="7" width="14.875" style="193" customWidth="1"/>
    <col min="8" max="16384" width="8.875" style="193"/>
  </cols>
  <sheetData>
    <row r="1" spans="1:7" ht="30" customHeight="1" x14ac:dyDescent="0.15"/>
    <row r="2" spans="1:7" ht="58.5" customHeight="1" x14ac:dyDescent="0.15">
      <c r="C2" s="220"/>
      <c r="D2" s="220"/>
      <c r="E2" s="220"/>
      <c r="F2" s="220"/>
      <c r="G2" s="220"/>
    </row>
    <row r="3" spans="1:7" ht="18" customHeight="1" x14ac:dyDescent="0.15">
      <c r="A3" s="219" t="s">
        <v>700</v>
      </c>
      <c r="B3" s="193" t="s">
        <v>1299</v>
      </c>
      <c r="C3" s="193" t="s">
        <v>1300</v>
      </c>
      <c r="D3" s="193" t="s">
        <v>1301</v>
      </c>
      <c r="E3" s="193" t="s">
        <v>1302</v>
      </c>
      <c r="F3" s="193" t="s">
        <v>1303</v>
      </c>
      <c r="G3" s="193" t="s">
        <v>1304</v>
      </c>
    </row>
    <row r="4" spans="1:7" ht="18" customHeight="1" x14ac:dyDescent="0.15">
      <c r="A4" s="193" t="s">
        <v>1292</v>
      </c>
      <c r="B4" s="201">
        <v>0.74217203515161811</v>
      </c>
      <c r="C4" s="196">
        <v>0.70015467267788323</v>
      </c>
      <c r="D4" s="201">
        <v>0.700858230598985</v>
      </c>
      <c r="E4" s="196">
        <v>0.69455367442063853</v>
      </c>
      <c r="F4" s="201">
        <v>0.69143612910000907</v>
      </c>
      <c r="G4" s="196">
        <v>0.55290110737099707</v>
      </c>
    </row>
    <row r="5" spans="1:7" ht="18" customHeight="1" thickBot="1" x14ac:dyDescent="0.2">
      <c r="A5" s="193" t="s">
        <v>1293</v>
      </c>
      <c r="B5" s="201">
        <v>0.75485696998283514</v>
      </c>
      <c r="C5" s="196">
        <v>0.69826176129348028</v>
      </c>
      <c r="D5" s="201" t="s">
        <v>713</v>
      </c>
      <c r="E5" s="196">
        <v>0.64142065839588036</v>
      </c>
      <c r="F5" s="201">
        <v>0.2487095029138211</v>
      </c>
      <c r="G5" s="196" t="s">
        <v>713</v>
      </c>
    </row>
    <row r="6" spans="1:7" ht="18" customHeight="1" thickTop="1" thickBot="1" x14ac:dyDescent="0.2">
      <c r="A6" s="193" t="s">
        <v>1294</v>
      </c>
      <c r="B6" s="209">
        <v>0.64674917891283701</v>
      </c>
      <c r="C6" s="196">
        <v>0.65167543463711242</v>
      </c>
      <c r="D6" s="201">
        <v>0.72424101340431435</v>
      </c>
      <c r="E6" s="196">
        <v>0.66840697489452683</v>
      </c>
      <c r="F6" s="201" t="s">
        <v>713</v>
      </c>
      <c r="G6" s="196" t="s">
        <v>713</v>
      </c>
    </row>
    <row r="7" spans="1:7" ht="18" customHeight="1" thickTop="1" thickBot="1" x14ac:dyDescent="0.2">
      <c r="A7" s="193" t="s">
        <v>1295</v>
      </c>
      <c r="B7" s="209">
        <v>0.75403922576372362</v>
      </c>
      <c r="C7" s="196">
        <v>0.6913605970513651</v>
      </c>
      <c r="D7" s="201">
        <v>0.69520429523081362</v>
      </c>
      <c r="E7" s="196">
        <v>0.69907247088467972</v>
      </c>
      <c r="F7" s="201">
        <v>0.79591251382722661</v>
      </c>
      <c r="G7" s="196">
        <v>0.57385321511960297</v>
      </c>
    </row>
    <row r="8" spans="1:7" ht="18" customHeight="1" thickTop="1" thickBot="1" x14ac:dyDescent="0.2">
      <c r="A8" s="193" t="s">
        <v>1296</v>
      </c>
      <c r="B8" s="209">
        <v>0.88209542967254795</v>
      </c>
      <c r="C8" s="196">
        <v>0.73388953987929362</v>
      </c>
      <c r="D8" s="201">
        <v>0.65414410414539348</v>
      </c>
      <c r="E8" s="196" t="s">
        <v>713</v>
      </c>
      <c r="F8" s="201" t="s">
        <v>713</v>
      </c>
      <c r="G8" s="196" t="s">
        <v>713</v>
      </c>
    </row>
    <row r="9" spans="1:7" ht="18" customHeight="1" thickTop="1" thickBot="1" x14ac:dyDescent="0.2">
      <c r="A9" s="193" t="s">
        <v>1297</v>
      </c>
      <c r="B9" s="209">
        <v>0.84276268929025755</v>
      </c>
      <c r="C9" s="196">
        <v>0.7926989260659445</v>
      </c>
      <c r="D9" s="201">
        <v>0.79126393720731314</v>
      </c>
      <c r="E9" s="196">
        <v>0.76286163517499173</v>
      </c>
      <c r="F9" s="201">
        <v>0.75376236197487578</v>
      </c>
      <c r="G9" s="196" t="s">
        <v>713</v>
      </c>
    </row>
    <row r="10" spans="1:7" ht="18" customHeight="1" thickTop="1" x14ac:dyDescent="0.15">
      <c r="A10" s="193" t="s">
        <v>1298</v>
      </c>
      <c r="B10" s="209">
        <v>0.70423874388408514</v>
      </c>
      <c r="C10" s="196">
        <v>0.62500276333994698</v>
      </c>
      <c r="D10" s="201">
        <v>0.57796530327893758</v>
      </c>
      <c r="E10" s="196">
        <v>0.62022620273309026</v>
      </c>
      <c r="F10" s="201">
        <v>0.71466456326171734</v>
      </c>
      <c r="G10" s="196" t="s">
        <v>713</v>
      </c>
    </row>
    <row r="12" spans="1:7" x14ac:dyDescent="0.15">
      <c r="A12" s="219" t="s">
        <v>1307</v>
      </c>
      <c r="B12" s="193" t="s">
        <v>1299</v>
      </c>
      <c r="C12" s="193" t="s">
        <v>1300</v>
      </c>
      <c r="D12" s="193" t="s">
        <v>1301</v>
      </c>
      <c r="E12" s="193" t="s">
        <v>1302</v>
      </c>
      <c r="F12" s="193" t="s">
        <v>1303</v>
      </c>
      <c r="G12" s="193" t="s">
        <v>1304</v>
      </c>
    </row>
    <row r="13" spans="1:7" ht="18" customHeight="1" x14ac:dyDescent="0.15">
      <c r="A13" s="193" t="s">
        <v>1292</v>
      </c>
      <c r="B13" s="200">
        <v>6358707.5410089614</v>
      </c>
      <c r="C13" s="195">
        <v>2261752.9806117057</v>
      </c>
      <c r="D13" s="200">
        <v>1638074.1170764707</v>
      </c>
      <c r="E13" s="195">
        <v>1425741.6394677174</v>
      </c>
      <c r="F13" s="200">
        <v>1326728.615541934</v>
      </c>
      <c r="G13" s="195">
        <v>1374201.6185259689</v>
      </c>
    </row>
    <row r="14" spans="1:7" ht="18" customHeight="1" thickBot="1" x14ac:dyDescent="0.2">
      <c r="A14" s="193" t="s">
        <v>1293</v>
      </c>
      <c r="B14" s="200">
        <v>7928953.4897138067</v>
      </c>
      <c r="C14" s="195">
        <v>2703930.5214689383</v>
      </c>
      <c r="D14" s="200" t="s">
        <v>713</v>
      </c>
      <c r="E14" s="195">
        <v>1462924.8955269714</v>
      </c>
      <c r="F14" s="200">
        <v>841033.82274502376</v>
      </c>
      <c r="G14" s="195" t="s">
        <v>713</v>
      </c>
    </row>
    <row r="15" spans="1:7" ht="18" customHeight="1" thickTop="1" thickBot="1" x14ac:dyDescent="0.2">
      <c r="A15" s="193" t="s">
        <v>1294</v>
      </c>
      <c r="B15" s="208">
        <v>3782852.5034068944</v>
      </c>
      <c r="C15" s="195">
        <v>1989151.3911640926</v>
      </c>
      <c r="D15" s="200">
        <v>1719486.8800289812</v>
      </c>
      <c r="E15" s="195">
        <v>2017039.5259621257</v>
      </c>
      <c r="F15" s="200" t="s">
        <v>713</v>
      </c>
      <c r="G15" s="195" t="s">
        <v>713</v>
      </c>
    </row>
    <row r="16" spans="1:7" ht="18" customHeight="1" thickTop="1" thickBot="1" x14ac:dyDescent="0.2">
      <c r="A16" s="193" t="s">
        <v>1295</v>
      </c>
      <c r="B16" s="208">
        <v>4300736.0196210314</v>
      </c>
      <c r="C16" s="195">
        <v>2047426.2301058345</v>
      </c>
      <c r="D16" s="200">
        <v>1406560.3200303707</v>
      </c>
      <c r="E16" s="195">
        <v>1323820.0923448526</v>
      </c>
      <c r="F16" s="200">
        <v>1357408.9473766326</v>
      </c>
      <c r="G16" s="195">
        <v>1313438.9721842688</v>
      </c>
    </row>
    <row r="17" spans="1:7" ht="18" customHeight="1" thickTop="1" thickBot="1" x14ac:dyDescent="0.2">
      <c r="A17" s="193" t="s">
        <v>1296</v>
      </c>
      <c r="B17" s="208">
        <v>7145424.7612543153</v>
      </c>
      <c r="C17" s="195">
        <v>2499601.260584245</v>
      </c>
      <c r="D17" s="200">
        <v>2632203.5377554963</v>
      </c>
      <c r="E17" s="195" t="s">
        <v>713</v>
      </c>
      <c r="F17" s="200" t="s">
        <v>713</v>
      </c>
      <c r="G17" s="195" t="s">
        <v>713</v>
      </c>
    </row>
    <row r="18" spans="1:7" ht="18" customHeight="1" thickTop="1" thickBot="1" x14ac:dyDescent="0.2">
      <c r="A18" s="193" t="s">
        <v>1297</v>
      </c>
      <c r="B18" s="208">
        <v>6468040.7395583307</v>
      </c>
      <c r="C18" s="195">
        <v>2304423.9427929264</v>
      </c>
      <c r="D18" s="200">
        <v>1815618.1550906089</v>
      </c>
      <c r="E18" s="195">
        <v>1620596.8853580819</v>
      </c>
      <c r="F18" s="200">
        <v>1465901.1015359117</v>
      </c>
      <c r="G18" s="195" t="s">
        <v>713</v>
      </c>
    </row>
    <row r="19" spans="1:7" ht="18" customHeight="1" thickTop="1" x14ac:dyDescent="0.15">
      <c r="A19" s="193" t="s">
        <v>1298</v>
      </c>
      <c r="B19" s="208">
        <v>4700836.1021057079</v>
      </c>
      <c r="C19" s="195">
        <v>2065034.3341606932</v>
      </c>
      <c r="D19" s="200">
        <v>1249594.2217247284</v>
      </c>
      <c r="E19" s="195">
        <v>1066812.4087430362</v>
      </c>
      <c r="F19" s="200">
        <v>1473431.5455910151</v>
      </c>
      <c r="G19" s="195" t="s">
        <v>713</v>
      </c>
    </row>
    <row r="21" spans="1:7" ht="18" customHeight="1" x14ac:dyDescent="0.15">
      <c r="A21" s="219" t="s">
        <v>1309</v>
      </c>
      <c r="B21" s="193" t="s">
        <v>1299</v>
      </c>
      <c r="C21" s="193" t="s">
        <v>1300</v>
      </c>
      <c r="D21" s="193" t="s">
        <v>1301</v>
      </c>
      <c r="E21" s="193" t="s">
        <v>1302</v>
      </c>
      <c r="F21" s="193" t="s">
        <v>1303</v>
      </c>
      <c r="G21" s="193" t="s">
        <v>1304</v>
      </c>
    </row>
    <row r="22" spans="1:7" ht="18" customHeight="1" x14ac:dyDescent="0.15">
      <c r="A22" s="193" t="s">
        <v>1292</v>
      </c>
      <c r="B22" s="202">
        <v>1366361.7041754087</v>
      </c>
      <c r="C22" s="197">
        <v>584851.20568407199</v>
      </c>
      <c r="D22" s="202">
        <v>447340.47899971658</v>
      </c>
      <c r="E22" s="197">
        <v>392557.52928809111</v>
      </c>
      <c r="F22" s="202">
        <v>370880.79207655555</v>
      </c>
      <c r="G22" s="197">
        <v>588432.76677592064</v>
      </c>
    </row>
    <row r="23" spans="1:7" ht="18" customHeight="1" thickBot="1" x14ac:dyDescent="0.2">
      <c r="A23" s="193" t="s">
        <v>1293</v>
      </c>
      <c r="B23" s="202">
        <v>1729743.0857514772</v>
      </c>
      <c r="C23" s="197">
        <v>710091.01590086706</v>
      </c>
      <c r="D23" s="202" t="s">
        <v>713</v>
      </c>
      <c r="E23" s="197">
        <v>524574.64585433691</v>
      </c>
      <c r="F23" s="202">
        <v>631860.71875639819</v>
      </c>
      <c r="G23" s="197" t="s">
        <v>713</v>
      </c>
    </row>
    <row r="24" spans="1:7" ht="18" customHeight="1" thickTop="1" thickBot="1" x14ac:dyDescent="0.2">
      <c r="A24" s="193" t="s">
        <v>1294</v>
      </c>
      <c r="B24" s="210">
        <v>1120193.5043162715</v>
      </c>
      <c r="C24" s="197">
        <v>638887.06914768391</v>
      </c>
      <c r="D24" s="202">
        <v>469935.52751389839</v>
      </c>
      <c r="E24" s="197">
        <v>668836.23817109107</v>
      </c>
      <c r="F24" s="202" t="s">
        <v>713</v>
      </c>
      <c r="G24" s="197" t="s">
        <v>713</v>
      </c>
    </row>
    <row r="25" spans="1:7" ht="18" customHeight="1" thickTop="1" thickBot="1" x14ac:dyDescent="0.2">
      <c r="A25" s="193" t="s">
        <v>1295</v>
      </c>
      <c r="B25" s="210">
        <v>833597.97441280319</v>
      </c>
      <c r="C25" s="197">
        <v>477379.09178393759</v>
      </c>
      <c r="D25" s="202">
        <v>410001.88366144599</v>
      </c>
      <c r="E25" s="197">
        <v>335660.06402417948</v>
      </c>
      <c r="F25" s="202">
        <v>243236.86937141218</v>
      </c>
      <c r="G25" s="197">
        <v>515330.75886464183</v>
      </c>
    </row>
    <row r="26" spans="1:7" ht="18" customHeight="1" thickTop="1" thickBot="1" x14ac:dyDescent="0.2">
      <c r="A26" s="193" t="s">
        <v>1296</v>
      </c>
      <c r="B26" s="210">
        <v>697021.47840196604</v>
      </c>
      <c r="C26" s="197">
        <v>605485.97365196119</v>
      </c>
      <c r="D26" s="202">
        <v>668635.58672181494</v>
      </c>
      <c r="E26" s="197" t="s">
        <v>713</v>
      </c>
      <c r="F26" s="202" t="s">
        <v>713</v>
      </c>
      <c r="G26" s="197" t="s">
        <v>713</v>
      </c>
    </row>
    <row r="27" spans="1:7" ht="18" customHeight="1" thickTop="1" thickBot="1" x14ac:dyDescent="0.2">
      <c r="A27" s="193" t="s">
        <v>1297</v>
      </c>
      <c r="B27" s="210">
        <v>961110.64328387799</v>
      </c>
      <c r="C27" s="197">
        <v>448428.94914339297</v>
      </c>
      <c r="D27" s="202">
        <v>362635.16211373289</v>
      </c>
      <c r="E27" s="197">
        <v>369420.13805972086</v>
      </c>
      <c r="F27" s="202">
        <v>358405.15244924364</v>
      </c>
      <c r="G27" s="197" t="s">
        <v>713</v>
      </c>
    </row>
    <row r="28" spans="1:7" ht="18" customHeight="1" thickTop="1" x14ac:dyDescent="0.15">
      <c r="A28" s="193" t="s">
        <v>1298</v>
      </c>
      <c r="B28" s="210">
        <v>1017629.1616070343</v>
      </c>
      <c r="C28" s="197">
        <v>692080.13150018454</v>
      </c>
      <c r="D28" s="202">
        <v>505284.61356297316</v>
      </c>
      <c r="E28" s="197">
        <v>398929.9754070944</v>
      </c>
      <c r="F28" s="202">
        <v>398816.16479159525</v>
      </c>
      <c r="G28" s="197" t="s">
        <v>713</v>
      </c>
    </row>
    <row r="30" spans="1:7" ht="18" customHeight="1" x14ac:dyDescent="0.15">
      <c r="A30" s="219" t="s">
        <v>699</v>
      </c>
      <c r="B30" s="193" t="s">
        <v>1299</v>
      </c>
      <c r="C30" s="193" t="s">
        <v>1300</v>
      </c>
      <c r="D30" s="193" t="s">
        <v>1301</v>
      </c>
      <c r="E30" s="193" t="s">
        <v>1302</v>
      </c>
      <c r="F30" s="193" t="s">
        <v>1303</v>
      </c>
      <c r="G30" s="193" t="s">
        <v>1304</v>
      </c>
    </row>
    <row r="31" spans="1:7" ht="18" customHeight="1" x14ac:dyDescent="0.15">
      <c r="A31" s="193" t="s">
        <v>1292</v>
      </c>
      <c r="B31" s="201">
        <v>0.58509943708504586</v>
      </c>
      <c r="C31" s="196">
        <v>0.58435683438583008</v>
      </c>
      <c r="D31" s="201">
        <v>0.578492768405101</v>
      </c>
      <c r="E31" s="196">
        <v>0.57286955549909979</v>
      </c>
      <c r="F31" s="201">
        <v>0.6297664052194254</v>
      </c>
      <c r="G31" s="196">
        <v>0.56303384585281746</v>
      </c>
    </row>
    <row r="32" spans="1:7" ht="18" customHeight="1" thickBot="1" x14ac:dyDescent="0.2">
      <c r="A32" s="193" t="s">
        <v>1293</v>
      </c>
      <c r="B32" s="201">
        <v>0.61217073011677603</v>
      </c>
      <c r="C32" s="196">
        <v>0.59655798058248677</v>
      </c>
      <c r="D32" s="201" t="s">
        <v>713</v>
      </c>
      <c r="E32" s="196">
        <v>0.51291669944789964</v>
      </c>
      <c r="F32" s="201">
        <v>0.83645025893422142</v>
      </c>
      <c r="G32" s="196" t="s">
        <v>713</v>
      </c>
    </row>
    <row r="33" spans="1:7" ht="18" customHeight="1" thickTop="1" thickBot="1" x14ac:dyDescent="0.2">
      <c r="A33" s="193" t="s">
        <v>1294</v>
      </c>
      <c r="B33" s="209">
        <v>0.6055044454138635</v>
      </c>
      <c r="C33" s="196">
        <v>0.60484451323291988</v>
      </c>
      <c r="D33" s="201">
        <v>0.54099534299996532</v>
      </c>
      <c r="E33" s="196">
        <v>0.60543475441015193</v>
      </c>
      <c r="F33" s="201" t="s">
        <v>713</v>
      </c>
      <c r="G33" s="196" t="s">
        <v>713</v>
      </c>
    </row>
    <row r="34" spans="1:7" ht="18" customHeight="1" thickTop="1" thickBot="1" x14ac:dyDescent="0.2">
      <c r="A34" s="193" t="s">
        <v>1295</v>
      </c>
      <c r="B34" s="209">
        <v>0.60760973004982766</v>
      </c>
      <c r="C34" s="196">
        <v>0.58819110742648262</v>
      </c>
      <c r="D34" s="201">
        <v>0.57921611733712375</v>
      </c>
      <c r="E34" s="196">
        <v>0.57186434447339818</v>
      </c>
      <c r="F34" s="201">
        <v>0.62688337491499513</v>
      </c>
      <c r="G34" s="196">
        <v>0.56064934333628136</v>
      </c>
    </row>
    <row r="35" spans="1:7" ht="18" customHeight="1" thickTop="1" thickBot="1" x14ac:dyDescent="0.2">
      <c r="A35" s="193" t="s">
        <v>1296</v>
      </c>
      <c r="B35" s="209">
        <v>0.57250574564053491</v>
      </c>
      <c r="C35" s="196">
        <v>0.58885331898510951</v>
      </c>
      <c r="D35" s="201">
        <v>0.51845033755102254</v>
      </c>
      <c r="E35" s="196" t="s">
        <v>713</v>
      </c>
      <c r="F35" s="201" t="s">
        <v>713</v>
      </c>
      <c r="G35" s="196" t="s">
        <v>713</v>
      </c>
    </row>
    <row r="36" spans="1:7" ht="18" customHeight="1" thickTop="1" thickBot="1" x14ac:dyDescent="0.2">
      <c r="A36" s="193" t="s">
        <v>1297</v>
      </c>
      <c r="B36" s="209">
        <v>0.59844383648847099</v>
      </c>
      <c r="C36" s="196">
        <v>0.56779852245158391</v>
      </c>
      <c r="D36" s="201">
        <v>0.5741574818826044</v>
      </c>
      <c r="E36" s="196">
        <v>0.56301053009263446</v>
      </c>
      <c r="F36" s="201">
        <v>0.57792306267117866</v>
      </c>
      <c r="G36" s="196" t="s">
        <v>713</v>
      </c>
    </row>
    <row r="37" spans="1:7" ht="18" customHeight="1" thickTop="1" x14ac:dyDescent="0.15">
      <c r="A37" s="193" t="s">
        <v>1298</v>
      </c>
      <c r="B37" s="209">
        <v>0.59243128601556849</v>
      </c>
      <c r="C37" s="196">
        <v>0.61276233794802681</v>
      </c>
      <c r="D37" s="201">
        <v>0.62047994259909511</v>
      </c>
      <c r="E37" s="196">
        <v>0.62839771483169171</v>
      </c>
      <c r="F37" s="201">
        <v>0.65701631679982297</v>
      </c>
      <c r="G37" s="196" t="s">
        <v>713</v>
      </c>
    </row>
    <row r="39" spans="1:7" ht="18" customHeight="1" x14ac:dyDescent="0.15">
      <c r="A39" s="219" t="s">
        <v>702</v>
      </c>
      <c r="B39" s="193" t="s">
        <v>1299</v>
      </c>
      <c r="C39" s="193" t="s">
        <v>1300</v>
      </c>
      <c r="D39" s="193" t="s">
        <v>1301</v>
      </c>
      <c r="E39" s="193" t="s">
        <v>1302</v>
      </c>
      <c r="F39" s="193" t="s">
        <v>1303</v>
      </c>
      <c r="G39" s="193" t="s">
        <v>1304</v>
      </c>
    </row>
    <row r="40" spans="1:7" ht="18" customHeight="1" x14ac:dyDescent="0.15">
      <c r="A40" s="193" t="s">
        <v>1292</v>
      </c>
      <c r="B40" s="203">
        <v>13.844214575611787</v>
      </c>
      <c r="C40" s="198">
        <v>22.810508233745136</v>
      </c>
      <c r="D40" s="203">
        <v>27.292550722941442</v>
      </c>
      <c r="E40" s="198">
        <v>38.495558598518208</v>
      </c>
      <c r="F40" s="203">
        <v>14.597749820123072</v>
      </c>
      <c r="G40" s="198">
        <v>25.936297261039783</v>
      </c>
    </row>
    <row r="41" spans="1:7" ht="18" customHeight="1" thickBot="1" x14ac:dyDescent="0.2">
      <c r="A41" s="193" t="s">
        <v>1293</v>
      </c>
      <c r="B41" s="203">
        <v>13.471325745057509</v>
      </c>
      <c r="C41" s="198">
        <v>15.632010257264337</v>
      </c>
      <c r="D41" s="203" t="s">
        <v>713</v>
      </c>
      <c r="E41" s="198">
        <v>17.399046126784544</v>
      </c>
      <c r="F41" s="203">
        <v>17.160600621507086</v>
      </c>
      <c r="G41" s="198" t="s">
        <v>713</v>
      </c>
    </row>
    <row r="42" spans="1:7" ht="18" customHeight="1" thickTop="1" thickBot="1" x14ac:dyDescent="0.2">
      <c r="A42" s="193" t="s">
        <v>1294</v>
      </c>
      <c r="B42" s="211">
        <v>18.077456620581835</v>
      </c>
      <c r="C42" s="198">
        <v>19.403665151476105</v>
      </c>
      <c r="D42" s="203">
        <v>11.270482003034815</v>
      </c>
      <c r="E42" s="198">
        <v>10.014020712907879</v>
      </c>
      <c r="F42" s="203" t="s">
        <v>713</v>
      </c>
      <c r="G42" s="198" t="s">
        <v>713</v>
      </c>
    </row>
    <row r="43" spans="1:7" ht="18" customHeight="1" thickTop="1" thickBot="1" x14ac:dyDescent="0.2">
      <c r="A43" s="193" t="s">
        <v>1295</v>
      </c>
      <c r="B43" s="211">
        <v>11.577355741977184</v>
      </c>
      <c r="C43" s="198">
        <v>20.388213562570776</v>
      </c>
      <c r="D43" s="203">
        <v>16.40183159195454</v>
      </c>
      <c r="E43" s="198">
        <v>61.804968105305385</v>
      </c>
      <c r="F43" s="203">
        <v>6.5987049934515127</v>
      </c>
      <c r="G43" s="198">
        <v>29.0889029079102</v>
      </c>
    </row>
    <row r="44" spans="1:7" ht="18" customHeight="1" thickTop="1" thickBot="1" x14ac:dyDescent="0.2">
      <c r="A44" s="193" t="s">
        <v>1296</v>
      </c>
      <c r="B44" s="211">
        <v>7.5293030309967008</v>
      </c>
      <c r="C44" s="198">
        <v>16.665819922524399</v>
      </c>
      <c r="D44" s="203">
        <v>23.693168007371288</v>
      </c>
      <c r="E44" s="198" t="s">
        <v>713</v>
      </c>
      <c r="F44" s="203" t="s">
        <v>713</v>
      </c>
      <c r="G44" s="198" t="s">
        <v>713</v>
      </c>
    </row>
    <row r="45" spans="1:7" ht="18" customHeight="1" thickTop="1" thickBot="1" x14ac:dyDescent="0.2">
      <c r="A45" s="193" t="s">
        <v>1297</v>
      </c>
      <c r="B45" s="211">
        <v>5.2750587385082053</v>
      </c>
      <c r="C45" s="198">
        <v>15.321987701904256</v>
      </c>
      <c r="D45" s="203">
        <v>14.263433695030795</v>
      </c>
      <c r="E45" s="198">
        <v>12.011122230954863</v>
      </c>
      <c r="F45" s="203">
        <v>12.076134987908635</v>
      </c>
      <c r="G45" s="198" t="s">
        <v>713</v>
      </c>
    </row>
    <row r="46" spans="1:7" ht="18" customHeight="1" thickTop="1" x14ac:dyDescent="0.15">
      <c r="A46" s="193" t="s">
        <v>1298</v>
      </c>
      <c r="B46" s="211">
        <v>23.141608998287822</v>
      </c>
      <c r="C46" s="198">
        <v>28.443725694953095</v>
      </c>
      <c r="D46" s="203">
        <v>68.042774988629489</v>
      </c>
      <c r="E46" s="198">
        <v>54.611989035288602</v>
      </c>
      <c r="F46" s="203">
        <v>18.228687808802096</v>
      </c>
      <c r="G46" s="198" t="s">
        <v>713</v>
      </c>
    </row>
    <row r="48" spans="1:7" ht="18" customHeight="1" x14ac:dyDescent="0.15">
      <c r="A48" s="219" t="s">
        <v>1308</v>
      </c>
      <c r="B48" s="193" t="s">
        <v>1299</v>
      </c>
      <c r="C48" s="193" t="s">
        <v>1300</v>
      </c>
      <c r="D48" s="193" t="s">
        <v>1301</v>
      </c>
      <c r="E48" s="193" t="s">
        <v>1302</v>
      </c>
      <c r="F48" s="193" t="s">
        <v>1303</v>
      </c>
      <c r="G48" s="193" t="s">
        <v>1304</v>
      </c>
    </row>
    <row r="49" spans="1:7" ht="18" customHeight="1" x14ac:dyDescent="0.15">
      <c r="A49" s="193" t="s">
        <v>1292</v>
      </c>
      <c r="B49" s="202">
        <v>1005729.6676105873</v>
      </c>
      <c r="C49" s="197">
        <v>431758.86756358907</v>
      </c>
      <c r="D49" s="202">
        <v>331962.98774130922</v>
      </c>
      <c r="E49" s="197">
        <v>313466.18408793717</v>
      </c>
      <c r="F49" s="202">
        <v>304189.68525769282</v>
      </c>
      <c r="G49" s="197">
        <v>322066.73577712179</v>
      </c>
    </row>
    <row r="50" spans="1:7" ht="18" customHeight="1" thickBot="1" x14ac:dyDescent="0.2">
      <c r="A50" s="193" t="s">
        <v>1293</v>
      </c>
      <c r="B50" s="202">
        <v>1220780.5049529385</v>
      </c>
      <c r="C50" s="197">
        <v>536587.19945301698</v>
      </c>
      <c r="D50" s="202" t="s">
        <v>713</v>
      </c>
      <c r="E50" s="197">
        <v>355788.33894779539</v>
      </c>
      <c r="F50" s="202">
        <v>419825.69835071091</v>
      </c>
      <c r="G50" s="197" t="s">
        <v>713</v>
      </c>
    </row>
    <row r="51" spans="1:7" ht="18" customHeight="1" thickTop="1" thickBot="1" x14ac:dyDescent="0.2">
      <c r="A51" s="193" t="s">
        <v>1294</v>
      </c>
      <c r="B51" s="210">
        <v>825970.59447690472</v>
      </c>
      <c r="C51" s="197">
        <v>522931.69559280842</v>
      </c>
      <c r="D51" s="202">
        <v>382859.43002434477</v>
      </c>
      <c r="E51" s="197">
        <v>430893.8152068851</v>
      </c>
      <c r="F51" s="202" t="s">
        <v>713</v>
      </c>
      <c r="G51" s="197" t="s">
        <v>713</v>
      </c>
    </row>
    <row r="52" spans="1:7" ht="18" customHeight="1" thickTop="1" thickBot="1" x14ac:dyDescent="0.2">
      <c r="A52" s="193" t="s">
        <v>1295</v>
      </c>
      <c r="B52" s="210">
        <v>706264.30474249902</v>
      </c>
      <c r="C52" s="197">
        <v>346842.35607472196</v>
      </c>
      <c r="D52" s="202">
        <v>311919.34105000005</v>
      </c>
      <c r="E52" s="197">
        <v>295637.60363626375</v>
      </c>
      <c r="F52" s="202">
        <v>280103.26559166296</v>
      </c>
      <c r="G52" s="197">
        <v>280850.81580791931</v>
      </c>
    </row>
    <row r="53" spans="1:7" ht="18" customHeight="1" thickTop="1" thickBot="1" x14ac:dyDescent="0.2">
      <c r="A53" s="193" t="s">
        <v>1296</v>
      </c>
      <c r="B53" s="210">
        <v>903006.66255392844</v>
      </c>
      <c r="C53" s="197">
        <v>486955.35468958208</v>
      </c>
      <c r="D53" s="202">
        <v>397228.03692344477</v>
      </c>
      <c r="E53" s="197" t="s">
        <v>713</v>
      </c>
      <c r="F53" s="202" t="s">
        <v>713</v>
      </c>
      <c r="G53" s="197" t="s">
        <v>713</v>
      </c>
    </row>
    <row r="54" spans="1:7" ht="18" customHeight="1" thickTop="1" thickBot="1" x14ac:dyDescent="0.2">
      <c r="A54" s="193" t="s">
        <v>1297</v>
      </c>
      <c r="B54" s="210">
        <v>866430.83418061119</v>
      </c>
      <c r="C54" s="197">
        <v>370169.51360907999</v>
      </c>
      <c r="D54" s="202">
        <v>309714.01077286724</v>
      </c>
      <c r="E54" s="197">
        <v>294928.78258951288</v>
      </c>
      <c r="F54" s="202">
        <v>284788.21869289305</v>
      </c>
      <c r="G54" s="197" t="s">
        <v>713</v>
      </c>
    </row>
    <row r="55" spans="1:7" ht="18" customHeight="1" thickTop="1" x14ac:dyDescent="0.15">
      <c r="A55" s="193" t="s">
        <v>1298</v>
      </c>
      <c r="B55" s="210">
        <v>772077.43431074393</v>
      </c>
      <c r="C55" s="197">
        <v>408360.02224507352</v>
      </c>
      <c r="D55" s="202">
        <v>315766.62610724941</v>
      </c>
      <c r="E55" s="197">
        <v>296157.38233698159</v>
      </c>
      <c r="F55" s="202">
        <v>307838.26096274087</v>
      </c>
      <c r="G55" s="197" t="s">
        <v>713</v>
      </c>
    </row>
    <row r="57" spans="1:7" ht="18" customHeight="1" x14ac:dyDescent="0.15">
      <c r="A57" s="238" t="s">
        <v>1325</v>
      </c>
      <c r="B57" s="193" t="s">
        <v>1299</v>
      </c>
      <c r="C57" s="193" t="s">
        <v>1300</v>
      </c>
      <c r="D57" s="193" t="s">
        <v>1301</v>
      </c>
      <c r="E57" s="193" t="s">
        <v>1302</v>
      </c>
      <c r="F57" s="193" t="s">
        <v>1303</v>
      </c>
      <c r="G57" s="193" t="s">
        <v>1304</v>
      </c>
    </row>
    <row r="58" spans="1:7" ht="18" customHeight="1" x14ac:dyDescent="0.15">
      <c r="A58" s="193" t="s">
        <v>1292</v>
      </c>
      <c r="B58" s="229">
        <v>5.3438248832984842E-2</v>
      </c>
      <c r="C58" s="227">
        <v>4.5384939365197489E-2</v>
      </c>
      <c r="D58" s="229">
        <v>4.6327719475176957E-2</v>
      </c>
      <c r="E58" s="227">
        <v>4.8455543724181559E-2</v>
      </c>
      <c r="F58" s="229">
        <v>5.3454989688167871E-2</v>
      </c>
      <c r="G58" s="227">
        <v>5.4272648783716723E-2</v>
      </c>
    </row>
    <row r="59" spans="1:7" ht="18" customHeight="1" thickBot="1" x14ac:dyDescent="0.2">
      <c r="A59" s="193" t="s">
        <v>1293</v>
      </c>
      <c r="B59" s="229">
        <v>6.2192043759779957E-2</v>
      </c>
      <c r="C59" s="227">
        <v>4.4781068423914612E-2</v>
      </c>
      <c r="D59" s="229" t="s">
        <v>713</v>
      </c>
      <c r="E59" s="227">
        <v>6.5873454034920689E-2</v>
      </c>
      <c r="F59" s="229">
        <v>4.654225814264535E-2</v>
      </c>
      <c r="G59" s="227" t="s">
        <v>713</v>
      </c>
    </row>
    <row r="60" spans="1:7" ht="18" customHeight="1" thickTop="1" thickBot="1" x14ac:dyDescent="0.2">
      <c r="A60" s="193" t="s">
        <v>1294</v>
      </c>
      <c r="B60" s="234">
        <v>4.1664393614269504E-2</v>
      </c>
      <c r="C60" s="227">
        <v>3.0533702118581016E-2</v>
      </c>
      <c r="D60" s="229">
        <v>2.5203110279285186E-2</v>
      </c>
      <c r="E60" s="227">
        <v>4.7495047046471478E-2</v>
      </c>
      <c r="F60" s="229" t="s">
        <v>713</v>
      </c>
      <c r="G60" s="227" t="s">
        <v>713</v>
      </c>
    </row>
    <row r="61" spans="1:7" ht="18" customHeight="1" thickTop="1" thickBot="1" x14ac:dyDescent="0.2">
      <c r="A61" s="193" t="s">
        <v>1295</v>
      </c>
      <c r="B61" s="234">
        <v>5.1481217121622749E-2</v>
      </c>
      <c r="C61" s="227">
        <v>4.2721394953757139E-2</v>
      </c>
      <c r="D61" s="229">
        <v>4.460448428681818E-2</v>
      </c>
      <c r="E61" s="227">
        <v>4.7975523502636876E-2</v>
      </c>
      <c r="F61" s="229">
        <v>6.014477609082447E-2</v>
      </c>
      <c r="G61" s="227">
        <v>5.9435296021902326E-2</v>
      </c>
    </row>
    <row r="62" spans="1:7" ht="18" customHeight="1" thickTop="1" thickBot="1" x14ac:dyDescent="0.2">
      <c r="A62" s="193" t="s">
        <v>1296</v>
      </c>
      <c r="B62" s="234">
        <v>4.1423762371089676E-2</v>
      </c>
      <c r="C62" s="227">
        <v>3.8065918353218035E-2</v>
      </c>
      <c r="D62" s="229">
        <v>3.1553884025643263E-2</v>
      </c>
      <c r="E62" s="227" t="s">
        <v>713</v>
      </c>
      <c r="F62" s="229" t="s">
        <v>713</v>
      </c>
      <c r="G62" s="227" t="s">
        <v>713</v>
      </c>
    </row>
    <row r="63" spans="1:7" ht="18" customHeight="1" thickTop="1" thickBot="1" x14ac:dyDescent="0.2">
      <c r="A63" s="193" t="s">
        <v>1297</v>
      </c>
      <c r="B63" s="234">
        <v>6.0129030095264595E-2</v>
      </c>
      <c r="C63" s="227">
        <v>5.0115122080878989E-2</v>
      </c>
      <c r="D63" s="229">
        <v>5.6348512153294762E-2</v>
      </c>
      <c r="E63" s="227">
        <v>5.0134046985292197E-2</v>
      </c>
      <c r="F63" s="229">
        <v>5.0326687716272092E-2</v>
      </c>
      <c r="G63" s="227" t="s">
        <v>713</v>
      </c>
    </row>
    <row r="64" spans="1:7" ht="18" customHeight="1" thickTop="1" x14ac:dyDescent="0.15">
      <c r="A64" s="193" t="s">
        <v>1298</v>
      </c>
      <c r="B64" s="234">
        <v>5.0551501367823354E-2</v>
      </c>
      <c r="C64" s="227">
        <v>5.7701632833098218E-2</v>
      </c>
      <c r="D64" s="229">
        <v>4.3595851810497452E-2</v>
      </c>
      <c r="E64" s="227">
        <v>3.9991100453317018E-2</v>
      </c>
      <c r="F64" s="229">
        <v>5.842294819980836E-2</v>
      </c>
      <c r="G64" s="227" t="s">
        <v>713</v>
      </c>
    </row>
  </sheetData>
  <phoneticPr fontId="1"/>
  <pageMargins left="0.3888888888888889" right="0.3888888888888889" top="0.3888888888888889" bottom="0.3888888888888889" header="0.19444444444444445" footer="0.19444444444444445"/>
  <pageSetup paperSize="8" fitToHeight="0" orientation="landscape" r:id="rId1"/>
  <headerFooter>
    <oddHeader>&amp;R&amp;9&amp;D</oddHeader>
    <oddFooter>&amp;C&amp;9&amp;P/&amp;N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I7"/>
  <sheetViews>
    <sheetView workbookViewId="0">
      <selection activeCell="A3" sqref="A3:A4"/>
    </sheetView>
  </sheetViews>
  <sheetFormatPr defaultRowHeight="13.5" x14ac:dyDescent="0.15"/>
  <cols>
    <col min="2" max="2" width="10.375" bestFit="1" customWidth="1"/>
    <col min="9" max="9" width="10.25" bestFit="1" customWidth="1"/>
  </cols>
  <sheetData>
    <row r="2" spans="2:9" x14ac:dyDescent="0.15">
      <c r="B2" s="4"/>
      <c r="C2" s="4" t="s">
        <v>574</v>
      </c>
      <c r="D2" s="4" t="s">
        <v>575</v>
      </c>
      <c r="E2" s="4" t="s">
        <v>576</v>
      </c>
      <c r="F2" s="4" t="s">
        <v>577</v>
      </c>
      <c r="G2" s="4" t="s">
        <v>578</v>
      </c>
      <c r="H2" s="4" t="s">
        <v>579</v>
      </c>
    </row>
    <row r="3" spans="2:9" x14ac:dyDescent="0.15">
      <c r="B3" s="4" t="s">
        <v>580</v>
      </c>
      <c r="C3" s="21">
        <f>I3/$I$7</f>
        <v>0.29581252401075681</v>
      </c>
      <c r="D3" s="21">
        <v>0.33100000000000002</v>
      </c>
      <c r="E3" s="21">
        <v>0.33400000000000002</v>
      </c>
      <c r="F3" s="21">
        <v>0.33</v>
      </c>
      <c r="G3" s="21">
        <v>0.34799999999999998</v>
      </c>
      <c r="H3" s="21">
        <v>0.375</v>
      </c>
      <c r="I3" s="135">
        <v>1540</v>
      </c>
    </row>
    <row r="4" spans="2:9" x14ac:dyDescent="0.15">
      <c r="B4" s="4" t="s">
        <v>581</v>
      </c>
      <c r="C4" s="21">
        <f>I4/$I$7</f>
        <v>0.11352285824049174</v>
      </c>
      <c r="D4" s="21">
        <v>0.112</v>
      </c>
      <c r="E4" s="21">
        <v>0.14799999999999999</v>
      </c>
      <c r="F4" s="21">
        <v>0.17799999999999999</v>
      </c>
      <c r="G4" s="21">
        <v>0.20300000000000001</v>
      </c>
      <c r="H4" s="21">
        <v>0.20100000000000001</v>
      </c>
      <c r="I4" s="135">
        <v>591</v>
      </c>
    </row>
    <row r="5" spans="2:9" x14ac:dyDescent="0.15">
      <c r="B5" s="4" t="s">
        <v>582</v>
      </c>
      <c r="C5" s="21">
        <v>0.59</v>
      </c>
      <c r="D5" s="21">
        <v>0.55600000000000005</v>
      </c>
      <c r="E5" s="21">
        <v>0.51900000000000002</v>
      </c>
      <c r="F5" s="21">
        <v>0.49199999999999999</v>
      </c>
      <c r="G5" s="21">
        <v>0.44900000000000001</v>
      </c>
      <c r="H5" s="21">
        <v>0.42399999999999999</v>
      </c>
      <c r="I5" s="135">
        <v>2990</v>
      </c>
    </row>
    <row r="6" spans="2:9" x14ac:dyDescent="0.15">
      <c r="B6" t="s">
        <v>583</v>
      </c>
      <c r="I6" s="135">
        <v>85</v>
      </c>
    </row>
    <row r="7" spans="2:9" x14ac:dyDescent="0.15">
      <c r="I7">
        <v>5206</v>
      </c>
    </row>
  </sheetData>
  <phoneticPr fontId="1"/>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L80"/>
  <sheetViews>
    <sheetView workbookViewId="0">
      <selection activeCell="A3" sqref="A3:A4"/>
    </sheetView>
  </sheetViews>
  <sheetFormatPr defaultRowHeight="13.5" x14ac:dyDescent="0.15"/>
  <cols>
    <col min="1" max="1" width="2.75" customWidth="1"/>
    <col min="2" max="2" width="20" customWidth="1"/>
    <col min="3" max="8" width="11.875" customWidth="1"/>
    <col min="9" max="9" width="11.75" customWidth="1"/>
    <col min="10" max="11" width="9.375" style="8" bestFit="1" customWidth="1"/>
  </cols>
  <sheetData>
    <row r="1" spans="1:9" x14ac:dyDescent="0.15">
      <c r="A1" t="s">
        <v>589</v>
      </c>
    </row>
    <row r="2" spans="1:9" x14ac:dyDescent="0.15">
      <c r="I2" s="139" t="s">
        <v>590</v>
      </c>
    </row>
    <row r="3" spans="1:9" x14ac:dyDescent="0.15">
      <c r="B3" s="283"/>
      <c r="C3" s="285" t="s">
        <v>591</v>
      </c>
      <c r="D3" s="286"/>
      <c r="E3" s="285" t="s">
        <v>592</v>
      </c>
      <c r="F3" s="286"/>
      <c r="G3" s="282" t="s">
        <v>593</v>
      </c>
      <c r="H3" s="282"/>
      <c r="I3" s="287" t="s">
        <v>594</v>
      </c>
    </row>
    <row r="4" spans="1:9" x14ac:dyDescent="0.15">
      <c r="B4" s="284"/>
      <c r="C4" s="140" t="s">
        <v>595</v>
      </c>
      <c r="D4" s="141" t="s">
        <v>596</v>
      </c>
      <c r="E4" s="140" t="s">
        <v>595</v>
      </c>
      <c r="F4" s="141" t="s">
        <v>596</v>
      </c>
      <c r="G4" s="140" t="s">
        <v>595</v>
      </c>
      <c r="H4" s="141" t="s">
        <v>596</v>
      </c>
      <c r="I4" s="288"/>
    </row>
    <row r="5" spans="1:9" x14ac:dyDescent="0.15">
      <c r="B5" s="4" t="s">
        <v>556</v>
      </c>
      <c r="C5" s="142" t="e">
        <f>#REF!</f>
        <v>#REF!</v>
      </c>
      <c r="D5" s="143"/>
      <c r="E5" s="142" t="e">
        <f>#REF!</f>
        <v>#REF!</v>
      </c>
      <c r="F5" s="143"/>
      <c r="G5" s="142" t="e">
        <f>E5-C5</f>
        <v>#REF!</v>
      </c>
      <c r="H5" s="142">
        <f>F5-D5</f>
        <v>0</v>
      </c>
      <c r="I5" s="144"/>
    </row>
    <row r="6" spans="1:9" x14ac:dyDescent="0.15">
      <c r="B6" s="4" t="s">
        <v>568</v>
      </c>
      <c r="C6" s="107">
        <v>7385719</v>
      </c>
      <c r="D6" s="107" t="e">
        <f>ROUND(C6/$C$5/10,0)</f>
        <v>#REF!</v>
      </c>
      <c r="E6" s="107">
        <v>7703450</v>
      </c>
      <c r="F6" s="107" t="e">
        <f>ROUND(E6/$E$5/10,0)</f>
        <v>#REF!</v>
      </c>
      <c r="G6" s="142">
        <f t="shared" ref="G6:H11" si="0">E6-C6</f>
        <v>317731</v>
      </c>
      <c r="H6" s="142" t="e">
        <f t="shared" si="0"/>
        <v>#REF!</v>
      </c>
      <c r="I6" s="144"/>
    </row>
    <row r="7" spans="1:9" x14ac:dyDescent="0.15">
      <c r="B7" s="4" t="s">
        <v>569</v>
      </c>
      <c r="C7" s="107">
        <v>29983738</v>
      </c>
      <c r="D7" s="107" t="e">
        <f t="shared" ref="D7:D11" si="1">ROUND(C7/$C$5/10,0)</f>
        <v>#REF!</v>
      </c>
      <c r="E7" s="107">
        <v>29173434</v>
      </c>
      <c r="F7" s="107" t="e">
        <f t="shared" ref="F7:F11" si="2">ROUND(E7/$E$5/10,0)</f>
        <v>#REF!</v>
      </c>
      <c r="G7" s="142">
        <f t="shared" si="0"/>
        <v>-810304</v>
      </c>
      <c r="H7" s="142" t="e">
        <f t="shared" si="0"/>
        <v>#REF!</v>
      </c>
      <c r="I7" s="144"/>
    </row>
    <row r="8" spans="1:9" x14ac:dyDescent="0.15">
      <c r="B8" s="4" t="s">
        <v>554</v>
      </c>
      <c r="C8" s="107">
        <v>19235</v>
      </c>
      <c r="D8" s="107" t="e">
        <f t="shared" si="1"/>
        <v>#REF!</v>
      </c>
      <c r="E8" s="107">
        <v>81207</v>
      </c>
      <c r="F8" s="107" t="e">
        <f t="shared" si="2"/>
        <v>#REF!</v>
      </c>
      <c r="G8" s="142">
        <f t="shared" si="0"/>
        <v>61972</v>
      </c>
      <c r="H8" s="142" t="e">
        <f t="shared" si="0"/>
        <v>#REF!</v>
      </c>
      <c r="I8" s="144"/>
    </row>
    <row r="9" spans="1:9" x14ac:dyDescent="0.15">
      <c r="B9" s="4" t="s">
        <v>597</v>
      </c>
      <c r="C9" s="107">
        <v>19584</v>
      </c>
      <c r="D9" s="107" t="e">
        <f t="shared" si="1"/>
        <v>#REF!</v>
      </c>
      <c r="E9" s="107">
        <v>20360</v>
      </c>
      <c r="F9" s="107" t="e">
        <f t="shared" si="2"/>
        <v>#REF!</v>
      </c>
      <c r="G9" s="142">
        <f t="shared" si="0"/>
        <v>776</v>
      </c>
      <c r="H9" s="142" t="e">
        <f t="shared" si="0"/>
        <v>#REF!</v>
      </c>
      <c r="I9" s="144"/>
    </row>
    <row r="10" spans="1:9" x14ac:dyDescent="0.15">
      <c r="B10" s="4" t="s">
        <v>598</v>
      </c>
      <c r="C10" s="107">
        <v>6019785</v>
      </c>
      <c r="D10" s="107" t="e">
        <f t="shared" si="1"/>
        <v>#REF!</v>
      </c>
      <c r="E10" s="107">
        <v>5818602</v>
      </c>
      <c r="F10" s="107" t="e">
        <f t="shared" si="2"/>
        <v>#REF!</v>
      </c>
      <c r="G10" s="142">
        <f t="shared" si="0"/>
        <v>-201183</v>
      </c>
      <c r="H10" s="142" t="e">
        <f t="shared" si="0"/>
        <v>#REF!</v>
      </c>
      <c r="I10" s="144"/>
    </row>
    <row r="11" spans="1:9" x14ac:dyDescent="0.15">
      <c r="B11" s="145" t="s">
        <v>599</v>
      </c>
      <c r="C11" s="133">
        <v>44783594</v>
      </c>
      <c r="D11" s="133" t="e">
        <f t="shared" si="1"/>
        <v>#REF!</v>
      </c>
      <c r="E11" s="133">
        <v>43624041</v>
      </c>
      <c r="F11" s="133" t="e">
        <f t="shared" si="2"/>
        <v>#REF!</v>
      </c>
      <c r="G11" s="146">
        <f t="shared" si="0"/>
        <v>-1159553</v>
      </c>
      <c r="H11" s="146" t="e">
        <f t="shared" si="0"/>
        <v>#REF!</v>
      </c>
      <c r="I11" s="145">
        <v>226</v>
      </c>
    </row>
    <row r="14" spans="1:9" x14ac:dyDescent="0.15">
      <c r="A14" t="s">
        <v>600</v>
      </c>
    </row>
    <row r="15" spans="1:9" x14ac:dyDescent="0.15">
      <c r="I15" s="139" t="s">
        <v>590</v>
      </c>
    </row>
    <row r="16" spans="1:9" x14ac:dyDescent="0.15">
      <c r="B16" s="283"/>
      <c r="C16" s="285" t="s">
        <v>601</v>
      </c>
      <c r="D16" s="286"/>
      <c r="E16" s="285" t="s">
        <v>602</v>
      </c>
      <c r="F16" s="286"/>
      <c r="G16" s="282" t="s">
        <v>593</v>
      </c>
      <c r="H16" s="282"/>
      <c r="I16" s="287" t="s">
        <v>594</v>
      </c>
    </row>
    <row r="17" spans="1:9" x14ac:dyDescent="0.15">
      <c r="B17" s="284"/>
      <c r="C17" s="140" t="s">
        <v>603</v>
      </c>
      <c r="D17" s="141" t="s">
        <v>596</v>
      </c>
      <c r="E17" s="140" t="s">
        <v>603</v>
      </c>
      <c r="F17" s="141" t="s">
        <v>596</v>
      </c>
      <c r="G17" s="140" t="s">
        <v>603</v>
      </c>
      <c r="H17" s="141" t="s">
        <v>596</v>
      </c>
      <c r="I17" s="288"/>
    </row>
    <row r="18" spans="1:9" x14ac:dyDescent="0.15">
      <c r="B18" s="4" t="s">
        <v>556</v>
      </c>
      <c r="C18" s="142" t="e">
        <f>C5</f>
        <v>#REF!</v>
      </c>
      <c r="D18" s="143"/>
      <c r="E18" s="142" t="e">
        <f>E5</f>
        <v>#REF!</v>
      </c>
      <c r="F18" s="143"/>
      <c r="G18" s="142" t="e">
        <f>E18-C18</f>
        <v>#REF!</v>
      </c>
      <c r="H18" s="142">
        <f>F18-D18</f>
        <v>0</v>
      </c>
      <c r="I18" s="144"/>
    </row>
    <row r="19" spans="1:9" x14ac:dyDescent="0.15">
      <c r="B19" s="4" t="s">
        <v>604</v>
      </c>
      <c r="C19" s="107">
        <v>16338739</v>
      </c>
      <c r="D19" s="107" t="e">
        <f>ROUND(C19/$C$18/10,0)</f>
        <v>#REF!</v>
      </c>
      <c r="E19" s="107">
        <v>16465690</v>
      </c>
      <c r="F19" s="107" t="e">
        <f>ROUND(E19/$E$5/10,0)</f>
        <v>#REF!</v>
      </c>
      <c r="G19" s="142">
        <f t="shared" ref="G19:H19" si="3">E19-C19</f>
        <v>126951</v>
      </c>
      <c r="H19" s="142" t="e">
        <f t="shared" si="3"/>
        <v>#REF!</v>
      </c>
      <c r="I19" s="4">
        <v>61</v>
      </c>
    </row>
    <row r="21" spans="1:9" x14ac:dyDescent="0.15">
      <c r="A21" t="s">
        <v>605</v>
      </c>
    </row>
    <row r="22" spans="1:9" x14ac:dyDescent="0.15">
      <c r="I22" s="139" t="s">
        <v>590</v>
      </c>
    </row>
    <row r="23" spans="1:9" x14ac:dyDescent="0.15">
      <c r="B23" s="283"/>
      <c r="C23" s="285" t="s">
        <v>606</v>
      </c>
      <c r="D23" s="286"/>
      <c r="E23" s="285" t="s">
        <v>607</v>
      </c>
      <c r="F23" s="286"/>
      <c r="G23" s="282" t="s">
        <v>593</v>
      </c>
      <c r="H23" s="282"/>
      <c r="I23" s="287" t="s">
        <v>594</v>
      </c>
    </row>
    <row r="24" spans="1:9" x14ac:dyDescent="0.15">
      <c r="B24" s="284"/>
      <c r="C24" s="140" t="s">
        <v>286</v>
      </c>
      <c r="D24" s="141" t="s">
        <v>596</v>
      </c>
      <c r="E24" s="140" t="s">
        <v>286</v>
      </c>
      <c r="F24" s="141" t="s">
        <v>596</v>
      </c>
      <c r="G24" s="140" t="s">
        <v>286</v>
      </c>
      <c r="H24" s="141" t="s">
        <v>596</v>
      </c>
      <c r="I24" s="288"/>
    </row>
    <row r="25" spans="1:9" x14ac:dyDescent="0.15">
      <c r="B25" s="4" t="s">
        <v>556</v>
      </c>
      <c r="C25" s="142" t="e">
        <f>C18</f>
        <v>#REF!</v>
      </c>
      <c r="D25" s="143"/>
      <c r="E25" s="142" t="e">
        <f>E18</f>
        <v>#REF!</v>
      </c>
      <c r="F25" s="143"/>
      <c r="G25" s="142" t="e">
        <f>E25-C25</f>
        <v>#REF!</v>
      </c>
      <c r="H25" s="142"/>
      <c r="I25" s="144"/>
    </row>
    <row r="26" spans="1:9" x14ac:dyDescent="0.15">
      <c r="B26" s="4" t="s">
        <v>570</v>
      </c>
      <c r="C26" s="107">
        <v>1275896</v>
      </c>
      <c r="D26" s="107" t="e">
        <f>ROUND(C26/$C$25/10,0)</f>
        <v>#REF!</v>
      </c>
      <c r="E26" s="107">
        <v>1324428</v>
      </c>
      <c r="F26" s="107" t="e">
        <f>ROUND(E26/$E$25/10,0)</f>
        <v>#REF!</v>
      </c>
      <c r="G26" s="142">
        <f t="shared" ref="G26:H41" si="4">E26-C26</f>
        <v>48532</v>
      </c>
      <c r="H26" s="142" t="e">
        <f>F26-D26</f>
        <v>#REF!</v>
      </c>
      <c r="I26" s="144"/>
    </row>
    <row r="27" spans="1:9" x14ac:dyDescent="0.15">
      <c r="B27" s="4" t="s">
        <v>571</v>
      </c>
      <c r="C27" s="107">
        <v>3545803</v>
      </c>
      <c r="D27" s="107" t="e">
        <f t="shared" ref="D27:D42" si="5">ROUND(C27/$C$25/10,0)</f>
        <v>#REF!</v>
      </c>
      <c r="E27" s="107">
        <v>4202234</v>
      </c>
      <c r="F27" s="107" t="e">
        <f t="shared" ref="F27:F42" si="6">ROUND(E27/$E$25/10,0)</f>
        <v>#REF!</v>
      </c>
      <c r="G27" s="142">
        <f t="shared" si="4"/>
        <v>656431</v>
      </c>
      <c r="H27" s="142" t="e">
        <f t="shared" si="4"/>
        <v>#REF!</v>
      </c>
      <c r="I27" s="144"/>
    </row>
    <row r="28" spans="1:9" x14ac:dyDescent="0.15">
      <c r="B28" s="4" t="s">
        <v>299</v>
      </c>
      <c r="C28" s="107">
        <v>160760</v>
      </c>
      <c r="D28" s="107" t="e">
        <f t="shared" si="5"/>
        <v>#REF!</v>
      </c>
      <c r="E28" s="107">
        <v>128374</v>
      </c>
      <c r="F28" s="107" t="e">
        <f t="shared" si="6"/>
        <v>#REF!</v>
      </c>
      <c r="G28" s="142">
        <f t="shared" si="4"/>
        <v>-32386</v>
      </c>
      <c r="H28" s="142" t="e">
        <f t="shared" si="4"/>
        <v>#REF!</v>
      </c>
      <c r="I28" s="144"/>
    </row>
    <row r="29" spans="1:9" x14ac:dyDescent="0.15">
      <c r="B29" s="145" t="s">
        <v>608</v>
      </c>
      <c r="C29" s="133">
        <f>SUM(C26:C28)</f>
        <v>4982459</v>
      </c>
      <c r="D29" s="133" t="e">
        <f t="shared" si="5"/>
        <v>#REF!</v>
      </c>
      <c r="E29" s="133">
        <f>SUM(E26:E28)</f>
        <v>5655036</v>
      </c>
      <c r="F29" s="133" t="e">
        <f t="shared" si="6"/>
        <v>#REF!</v>
      </c>
      <c r="G29" s="146">
        <f t="shared" si="4"/>
        <v>672577</v>
      </c>
      <c r="H29" s="146" t="e">
        <f t="shared" si="4"/>
        <v>#REF!</v>
      </c>
      <c r="I29" s="147"/>
    </row>
    <row r="30" spans="1:9" x14ac:dyDescent="0.15">
      <c r="B30" s="148" t="s">
        <v>294</v>
      </c>
      <c r="C30" s="149">
        <v>3257949</v>
      </c>
      <c r="D30" s="149" t="e">
        <f t="shared" si="5"/>
        <v>#REF!</v>
      </c>
      <c r="E30" s="149">
        <v>3541393</v>
      </c>
      <c r="F30" s="149" t="e">
        <f t="shared" si="6"/>
        <v>#REF!</v>
      </c>
      <c r="G30" s="142">
        <f t="shared" si="4"/>
        <v>283444</v>
      </c>
      <c r="H30" s="142" t="e">
        <f t="shared" si="4"/>
        <v>#REF!</v>
      </c>
      <c r="I30" s="150"/>
    </row>
    <row r="31" spans="1:9" x14ac:dyDescent="0.15">
      <c r="B31" s="148" t="s">
        <v>295</v>
      </c>
      <c r="C31" s="149">
        <v>602392</v>
      </c>
      <c r="D31" s="149" t="e">
        <f t="shared" si="5"/>
        <v>#REF!</v>
      </c>
      <c r="E31" s="149">
        <v>629947</v>
      </c>
      <c r="F31" s="149" t="e">
        <f t="shared" si="6"/>
        <v>#REF!</v>
      </c>
      <c r="G31" s="142">
        <f t="shared" si="4"/>
        <v>27555</v>
      </c>
      <c r="H31" s="142" t="e">
        <f t="shared" si="4"/>
        <v>#REF!</v>
      </c>
      <c r="I31" s="150"/>
    </row>
    <row r="32" spans="1:9" x14ac:dyDescent="0.15">
      <c r="B32" s="148" t="s">
        <v>609</v>
      </c>
      <c r="C32" s="149">
        <v>247932</v>
      </c>
      <c r="D32" s="149" t="e">
        <f t="shared" si="5"/>
        <v>#REF!</v>
      </c>
      <c r="E32" s="149">
        <v>240736</v>
      </c>
      <c r="F32" s="149" t="e">
        <f t="shared" si="6"/>
        <v>#REF!</v>
      </c>
      <c r="G32" s="142">
        <f t="shared" si="4"/>
        <v>-7196</v>
      </c>
      <c r="H32" s="142" t="e">
        <f t="shared" si="4"/>
        <v>#REF!</v>
      </c>
      <c r="I32" s="150"/>
    </row>
    <row r="33" spans="1:9" x14ac:dyDescent="0.15">
      <c r="B33" s="148" t="s">
        <v>610</v>
      </c>
      <c r="C33" s="149">
        <v>53748</v>
      </c>
      <c r="D33" s="149" t="e">
        <f t="shared" si="5"/>
        <v>#REF!</v>
      </c>
      <c r="E33" s="149">
        <v>95399</v>
      </c>
      <c r="F33" s="149" t="e">
        <f t="shared" si="6"/>
        <v>#REF!</v>
      </c>
      <c r="G33" s="142">
        <f t="shared" si="4"/>
        <v>41651</v>
      </c>
      <c r="H33" s="142" t="e">
        <f t="shared" si="4"/>
        <v>#REF!</v>
      </c>
      <c r="I33" s="150"/>
    </row>
    <row r="34" spans="1:9" x14ac:dyDescent="0.15">
      <c r="B34" s="145" t="s">
        <v>611</v>
      </c>
      <c r="C34" s="133">
        <f>SUM(C30:C33)</f>
        <v>4162021</v>
      </c>
      <c r="D34" s="133" t="e">
        <f t="shared" si="5"/>
        <v>#REF!</v>
      </c>
      <c r="E34" s="133">
        <f t="shared" ref="E34:G34" si="7">SUM(E30:E33)</f>
        <v>4507475</v>
      </c>
      <c r="F34" s="133" t="e">
        <f t="shared" si="6"/>
        <v>#REF!</v>
      </c>
      <c r="G34" s="133">
        <f t="shared" si="7"/>
        <v>345454</v>
      </c>
      <c r="H34" s="133" t="e">
        <f t="shared" si="4"/>
        <v>#REF!</v>
      </c>
      <c r="I34" s="147"/>
    </row>
    <row r="35" spans="1:9" x14ac:dyDescent="0.15">
      <c r="B35" s="151" t="s">
        <v>612</v>
      </c>
      <c r="C35" s="133">
        <f>SUM(C29,C34)</f>
        <v>9144480</v>
      </c>
      <c r="D35" s="133" t="e">
        <f t="shared" si="5"/>
        <v>#REF!</v>
      </c>
      <c r="E35" s="133">
        <f t="shared" ref="E35:G35" si="8">SUM(E29,E34)</f>
        <v>10162511</v>
      </c>
      <c r="F35" s="133" t="e">
        <f t="shared" si="6"/>
        <v>#REF!</v>
      </c>
      <c r="G35" s="133">
        <f t="shared" si="8"/>
        <v>1018031</v>
      </c>
      <c r="H35" s="133" t="e">
        <f t="shared" si="4"/>
        <v>#REF!</v>
      </c>
      <c r="I35" s="147"/>
    </row>
    <row r="36" spans="1:9" x14ac:dyDescent="0.15">
      <c r="B36" s="4" t="s">
        <v>613</v>
      </c>
      <c r="C36" s="4">
        <v>227799</v>
      </c>
      <c r="D36" s="4" t="e">
        <f t="shared" si="5"/>
        <v>#REF!</v>
      </c>
      <c r="E36" s="4">
        <v>229504</v>
      </c>
      <c r="F36" s="4" t="e">
        <f t="shared" si="6"/>
        <v>#REF!</v>
      </c>
      <c r="G36" s="142">
        <f t="shared" si="4"/>
        <v>1705</v>
      </c>
      <c r="H36" s="142" t="e">
        <f t="shared" si="4"/>
        <v>#REF!</v>
      </c>
      <c r="I36" s="144"/>
    </row>
    <row r="37" spans="1:9" x14ac:dyDescent="0.15">
      <c r="B37" s="4" t="s">
        <v>610</v>
      </c>
      <c r="C37" s="4">
        <v>207421</v>
      </c>
      <c r="D37" s="4" t="e">
        <f t="shared" si="5"/>
        <v>#REF!</v>
      </c>
      <c r="E37" s="4">
        <v>241538</v>
      </c>
      <c r="F37" s="4" t="e">
        <f t="shared" si="6"/>
        <v>#REF!</v>
      </c>
      <c r="G37" s="142">
        <f t="shared" si="4"/>
        <v>34117</v>
      </c>
      <c r="H37" s="142" t="e">
        <f t="shared" si="4"/>
        <v>#REF!</v>
      </c>
      <c r="I37" s="144"/>
    </row>
    <row r="38" spans="1:9" x14ac:dyDescent="0.15">
      <c r="B38" s="145" t="s">
        <v>614</v>
      </c>
      <c r="C38" s="145">
        <f>SUM(C36:C37)</f>
        <v>435220</v>
      </c>
      <c r="D38" s="145" t="e">
        <f t="shared" si="5"/>
        <v>#REF!</v>
      </c>
      <c r="E38" s="145">
        <f t="shared" ref="E38:G38" si="9">SUM(E36:E37)</f>
        <v>471042</v>
      </c>
      <c r="F38" s="145" t="e">
        <f t="shared" si="6"/>
        <v>#REF!</v>
      </c>
      <c r="G38" s="145">
        <f t="shared" si="9"/>
        <v>35822</v>
      </c>
      <c r="H38" s="145" t="e">
        <f t="shared" si="4"/>
        <v>#REF!</v>
      </c>
      <c r="I38" s="147"/>
    </row>
    <row r="39" spans="1:9" x14ac:dyDescent="0.15">
      <c r="B39" s="151" t="s">
        <v>615</v>
      </c>
      <c r="C39" s="146">
        <f>C35-C38</f>
        <v>8709260</v>
      </c>
      <c r="D39" s="146" t="e">
        <f t="shared" si="5"/>
        <v>#REF!</v>
      </c>
      <c r="E39" s="146">
        <f t="shared" ref="E39:G39" si="10">E35-E38</f>
        <v>9691469</v>
      </c>
      <c r="F39" s="146" t="e">
        <f t="shared" si="6"/>
        <v>#REF!</v>
      </c>
      <c r="G39" s="146">
        <f t="shared" si="10"/>
        <v>982209</v>
      </c>
      <c r="H39" s="146" t="e">
        <f t="shared" si="4"/>
        <v>#REF!</v>
      </c>
      <c r="I39" s="147"/>
    </row>
    <row r="40" spans="1:9" x14ac:dyDescent="0.15">
      <c r="B40" s="148" t="s">
        <v>616</v>
      </c>
      <c r="C40" s="148"/>
      <c r="D40" s="148" t="e">
        <f t="shared" si="5"/>
        <v>#REF!</v>
      </c>
      <c r="E40" s="148">
        <v>124236</v>
      </c>
      <c r="F40" s="148" t="e">
        <f t="shared" si="6"/>
        <v>#REF!</v>
      </c>
      <c r="G40" s="142">
        <f t="shared" ref="G40:G41" si="11">E40-C40</f>
        <v>124236</v>
      </c>
      <c r="H40" s="142" t="e">
        <f t="shared" si="4"/>
        <v>#REF!</v>
      </c>
      <c r="I40" s="150"/>
    </row>
    <row r="41" spans="1:9" x14ac:dyDescent="0.15">
      <c r="B41" s="4" t="s">
        <v>617</v>
      </c>
      <c r="C41" s="4">
        <v>31500</v>
      </c>
      <c r="D41" s="4" t="e">
        <f t="shared" si="5"/>
        <v>#REF!</v>
      </c>
      <c r="E41" s="4">
        <v>7391</v>
      </c>
      <c r="F41" s="4" t="e">
        <f t="shared" si="6"/>
        <v>#REF!</v>
      </c>
      <c r="G41" s="142">
        <f t="shared" si="11"/>
        <v>-24109</v>
      </c>
      <c r="H41" s="142" t="e">
        <f t="shared" si="4"/>
        <v>#REF!</v>
      </c>
      <c r="I41" s="144"/>
    </row>
    <row r="42" spans="1:9" x14ac:dyDescent="0.15">
      <c r="B42" s="145" t="s">
        <v>618</v>
      </c>
      <c r="C42" s="146">
        <f>C39+C40-C41</f>
        <v>8677760</v>
      </c>
      <c r="D42" s="146" t="e">
        <f t="shared" si="5"/>
        <v>#REF!</v>
      </c>
      <c r="E42" s="146">
        <f t="shared" ref="E42:G42" si="12">E39+E40-E41</f>
        <v>9808314</v>
      </c>
      <c r="F42" s="146" t="e">
        <f t="shared" si="6"/>
        <v>#REF!</v>
      </c>
      <c r="G42" s="146">
        <f t="shared" si="12"/>
        <v>1130554</v>
      </c>
      <c r="H42" s="146" t="e">
        <f t="shared" ref="H42" si="13">F42-D42</f>
        <v>#REF!</v>
      </c>
      <c r="I42" s="145">
        <v>44</v>
      </c>
    </row>
    <row r="44" spans="1:9" x14ac:dyDescent="0.15">
      <c r="A44" t="s">
        <v>619</v>
      </c>
    </row>
    <row r="46" spans="1:9" x14ac:dyDescent="0.15">
      <c r="H46" s="139" t="s">
        <v>590</v>
      </c>
    </row>
    <row r="47" spans="1:9" ht="18" customHeight="1" x14ac:dyDescent="0.15">
      <c r="B47" s="283"/>
      <c r="C47" s="285" t="s">
        <v>601</v>
      </c>
      <c r="D47" s="286"/>
      <c r="E47" s="285" t="s">
        <v>602</v>
      </c>
      <c r="F47" s="286"/>
      <c r="G47" s="285" t="s">
        <v>593</v>
      </c>
      <c r="H47" s="286"/>
    </row>
    <row r="48" spans="1:9" x14ac:dyDescent="0.15">
      <c r="B48" s="284"/>
      <c r="C48" s="140" t="s">
        <v>620</v>
      </c>
      <c r="D48" s="141" t="s">
        <v>596</v>
      </c>
      <c r="E48" s="140" t="s">
        <v>620</v>
      </c>
      <c r="F48" s="141" t="s">
        <v>596</v>
      </c>
      <c r="G48" s="140" t="s">
        <v>620</v>
      </c>
      <c r="H48" s="141" t="s">
        <v>596</v>
      </c>
    </row>
    <row r="49" spans="2:8" x14ac:dyDescent="0.15">
      <c r="B49" s="4" t="s">
        <v>556</v>
      </c>
      <c r="C49" s="142" t="e">
        <f>C25</f>
        <v>#REF!</v>
      </c>
      <c r="D49" s="143"/>
      <c r="E49" s="142" t="e">
        <f>E25</f>
        <v>#REF!</v>
      </c>
      <c r="F49" s="143"/>
      <c r="G49" s="142" t="e">
        <f>E49-C49</f>
        <v>#REF!</v>
      </c>
      <c r="H49" s="152">
        <f>F49-D49</f>
        <v>0</v>
      </c>
    </row>
    <row r="50" spans="2:8" x14ac:dyDescent="0.15">
      <c r="B50" s="4" t="s">
        <v>621</v>
      </c>
      <c r="C50" s="107">
        <f>SUM(C51:C52)</f>
        <v>201364</v>
      </c>
      <c r="D50" s="153" t="e">
        <f t="shared" ref="D50:H50" si="14">SUM(D51:D52)</f>
        <v>#REF!</v>
      </c>
      <c r="E50" s="107">
        <f t="shared" si="14"/>
        <v>184477</v>
      </c>
      <c r="F50" s="153" t="e">
        <f t="shared" si="14"/>
        <v>#REF!</v>
      </c>
      <c r="G50" s="107">
        <f t="shared" si="14"/>
        <v>-16887</v>
      </c>
      <c r="H50" s="153" t="e">
        <f t="shared" si="14"/>
        <v>#REF!</v>
      </c>
    </row>
    <row r="51" spans="2:8" x14ac:dyDescent="0.15">
      <c r="B51" s="154" t="s">
        <v>622</v>
      </c>
      <c r="C51" s="107">
        <v>197212</v>
      </c>
      <c r="D51" s="153" t="e">
        <f>ROUND(C51/$C$49/10,2)</f>
        <v>#REF!</v>
      </c>
      <c r="E51" s="107">
        <v>5242</v>
      </c>
      <c r="F51" s="153" t="e">
        <f>ROUND(E51/$E$49/10,2)</f>
        <v>#REF!</v>
      </c>
      <c r="G51" s="142">
        <f>E51-C51</f>
        <v>-191970</v>
      </c>
      <c r="H51" s="152" t="e">
        <f>F51-D51</f>
        <v>#REF!</v>
      </c>
    </row>
    <row r="52" spans="2:8" x14ac:dyDescent="0.15">
      <c r="B52" s="154" t="s">
        <v>623</v>
      </c>
      <c r="C52" s="107">
        <v>4152</v>
      </c>
      <c r="D52" s="153" t="e">
        <f>ROUND(C52/$C$49/10,2)</f>
        <v>#REF!</v>
      </c>
      <c r="E52" s="107">
        <v>179235</v>
      </c>
      <c r="F52" s="153" t="e">
        <f>ROUND(E52/$E$49/10,2)</f>
        <v>#REF!</v>
      </c>
      <c r="G52" s="142">
        <f>E52-C52</f>
        <v>175083</v>
      </c>
      <c r="H52" s="152" t="e">
        <f>F52-D52</f>
        <v>#REF!</v>
      </c>
    </row>
    <row r="53" spans="2:8" x14ac:dyDescent="0.15">
      <c r="B53" s="4" t="s">
        <v>624</v>
      </c>
      <c r="C53" s="107">
        <f>SUM(C54:C55)</f>
        <v>46568</v>
      </c>
      <c r="D53" s="153" t="e">
        <f t="shared" ref="D53:H53" si="15">SUM(D54:D55)</f>
        <v>#REF!</v>
      </c>
      <c r="E53" s="107">
        <f t="shared" si="15"/>
        <v>56259</v>
      </c>
      <c r="F53" s="153" t="e">
        <f t="shared" si="15"/>
        <v>#REF!</v>
      </c>
      <c r="G53" s="107">
        <f t="shared" si="15"/>
        <v>9691</v>
      </c>
      <c r="H53" s="153" t="e">
        <f t="shared" si="15"/>
        <v>#REF!</v>
      </c>
    </row>
    <row r="54" spans="2:8" x14ac:dyDescent="0.15">
      <c r="B54" s="154" t="s">
        <v>622</v>
      </c>
      <c r="C54" s="107">
        <v>0</v>
      </c>
      <c r="D54" s="153" t="e">
        <f t="shared" ref="D54:D55" si="16">ROUND(C54/$C$49/10,2)</f>
        <v>#REF!</v>
      </c>
      <c r="E54" s="107">
        <v>9526</v>
      </c>
      <c r="F54" s="153" t="e">
        <f t="shared" ref="F54:F55" si="17">ROUND(E54/$E$49/10,2)</f>
        <v>#REF!</v>
      </c>
      <c r="G54" s="142">
        <f>E54-C54</f>
        <v>9526</v>
      </c>
      <c r="H54" s="152" t="e">
        <f>F54-D54</f>
        <v>#REF!</v>
      </c>
    </row>
    <row r="55" spans="2:8" x14ac:dyDescent="0.15">
      <c r="B55" s="154" t="s">
        <v>623</v>
      </c>
      <c r="C55" s="107">
        <v>46568</v>
      </c>
      <c r="D55" s="153" t="e">
        <f t="shared" si="16"/>
        <v>#REF!</v>
      </c>
      <c r="E55" s="107">
        <v>46733</v>
      </c>
      <c r="F55" s="153" t="e">
        <f t="shared" si="17"/>
        <v>#REF!</v>
      </c>
      <c r="G55" s="142">
        <f>E55-C55</f>
        <v>165</v>
      </c>
      <c r="H55" s="152" t="e">
        <f>F55-D55</f>
        <v>#REF!</v>
      </c>
    </row>
    <row r="56" spans="2:8" x14ac:dyDescent="0.15">
      <c r="B56" s="145" t="s">
        <v>599</v>
      </c>
      <c r="C56" s="133">
        <f>SUM(C50,C53)</f>
        <v>247932</v>
      </c>
      <c r="D56" s="155" t="e">
        <f t="shared" ref="D56:H56" si="18">SUM(D50,D53)</f>
        <v>#REF!</v>
      </c>
      <c r="E56" s="133">
        <f t="shared" si="18"/>
        <v>240736</v>
      </c>
      <c r="F56" s="155" t="e">
        <f t="shared" si="18"/>
        <v>#REF!</v>
      </c>
      <c r="G56" s="133">
        <f t="shared" si="18"/>
        <v>-7196</v>
      </c>
      <c r="H56" s="155" t="e">
        <f t="shared" si="18"/>
        <v>#REF!</v>
      </c>
    </row>
    <row r="60" spans="2:8" x14ac:dyDescent="0.15">
      <c r="B60" s="4" t="s">
        <v>625</v>
      </c>
      <c r="C60" s="4">
        <v>28083</v>
      </c>
      <c r="D60" s="4">
        <v>27934</v>
      </c>
    </row>
    <row r="61" spans="2:8" x14ac:dyDescent="0.15">
      <c r="B61" s="4" t="s">
        <v>626</v>
      </c>
      <c r="C61" s="4">
        <v>96161</v>
      </c>
      <c r="D61" s="4">
        <v>96024</v>
      </c>
    </row>
    <row r="62" spans="2:8" x14ac:dyDescent="0.15">
      <c r="B62" s="4" t="s">
        <v>610</v>
      </c>
      <c r="C62" s="4">
        <v>78859</v>
      </c>
      <c r="D62" s="4">
        <v>67226</v>
      </c>
    </row>
    <row r="63" spans="2:8" x14ac:dyDescent="0.15">
      <c r="B63" s="4" t="s">
        <v>627</v>
      </c>
      <c r="C63" s="4">
        <v>37719</v>
      </c>
      <c r="D63" s="4">
        <v>37737</v>
      </c>
    </row>
    <row r="64" spans="2:8" x14ac:dyDescent="0.15">
      <c r="B64" s="4"/>
      <c r="C64" s="4">
        <f>SUM(C60:C63)</f>
        <v>240822</v>
      </c>
      <c r="D64" s="4">
        <f>SUM(D60:D63)</f>
        <v>228921</v>
      </c>
    </row>
    <row r="66" spans="2:12" x14ac:dyDescent="0.15">
      <c r="F66" s="139" t="s">
        <v>504</v>
      </c>
    </row>
    <row r="67" spans="2:12" x14ac:dyDescent="0.15">
      <c r="B67" s="282"/>
      <c r="C67" s="282"/>
      <c r="D67" s="140" t="s">
        <v>628</v>
      </c>
      <c r="E67" s="140" t="s">
        <v>629</v>
      </c>
      <c r="F67" s="140" t="s">
        <v>593</v>
      </c>
    </row>
    <row r="68" spans="2:12" x14ac:dyDescent="0.15">
      <c r="B68" s="156" t="s">
        <v>630</v>
      </c>
      <c r="C68" s="157"/>
      <c r="D68" s="107">
        <v>1033907</v>
      </c>
      <c r="E68" s="107">
        <v>1096244</v>
      </c>
      <c r="F68" s="107">
        <f>E68-D68</f>
        <v>62337</v>
      </c>
      <c r="H68" t="s">
        <v>630</v>
      </c>
      <c r="J68" s="8">
        <v>1033907</v>
      </c>
      <c r="K68" s="8">
        <v>1099244</v>
      </c>
      <c r="L68" s="158">
        <f>K68-J68</f>
        <v>65337</v>
      </c>
    </row>
    <row r="69" spans="2:12" x14ac:dyDescent="0.15">
      <c r="B69" s="156" t="s">
        <v>631</v>
      </c>
      <c r="C69" s="157"/>
      <c r="D69" s="107">
        <v>208822</v>
      </c>
      <c r="E69" s="107">
        <v>206308</v>
      </c>
      <c r="F69" s="107">
        <f t="shared" ref="F69:F80" si="19">E69-D69</f>
        <v>-2514</v>
      </c>
      <c r="H69" t="s">
        <v>631</v>
      </c>
      <c r="J69" s="8">
        <v>208822</v>
      </c>
      <c r="K69" s="8">
        <v>206308</v>
      </c>
      <c r="L69" s="158">
        <f t="shared" ref="L69:L80" si="20">K69-J69</f>
        <v>-2514</v>
      </c>
    </row>
    <row r="70" spans="2:12" x14ac:dyDescent="0.15">
      <c r="B70" s="156" t="s">
        <v>632</v>
      </c>
      <c r="C70" s="157"/>
      <c r="D70" s="107">
        <v>210779</v>
      </c>
      <c r="E70" s="107">
        <v>184722</v>
      </c>
      <c r="F70" s="107">
        <f t="shared" si="19"/>
        <v>-26057</v>
      </c>
      <c r="H70" t="s">
        <v>633</v>
      </c>
      <c r="J70" s="8">
        <v>15563</v>
      </c>
      <c r="K70" s="8">
        <v>998</v>
      </c>
      <c r="L70" s="158">
        <f t="shared" si="20"/>
        <v>-14565</v>
      </c>
    </row>
    <row r="71" spans="2:12" x14ac:dyDescent="0.15">
      <c r="B71" s="156" t="s">
        <v>634</v>
      </c>
      <c r="C71" s="157"/>
      <c r="D71" s="107">
        <v>31279</v>
      </c>
      <c r="E71" s="107">
        <v>34731</v>
      </c>
      <c r="F71" s="107">
        <f t="shared" si="19"/>
        <v>3452</v>
      </c>
      <c r="H71" t="s">
        <v>635</v>
      </c>
      <c r="J71" s="8">
        <v>3149</v>
      </c>
      <c r="K71" s="8">
        <v>1850</v>
      </c>
      <c r="L71" s="158">
        <f t="shared" si="20"/>
        <v>-1299</v>
      </c>
    </row>
    <row r="72" spans="2:12" x14ac:dyDescent="0.15">
      <c r="B72" s="156" t="s">
        <v>636</v>
      </c>
      <c r="C72" s="157"/>
      <c r="D72" s="107">
        <v>3152</v>
      </c>
      <c r="E72" s="107">
        <v>3098</v>
      </c>
      <c r="F72" s="107">
        <f t="shared" si="19"/>
        <v>-54</v>
      </c>
      <c r="H72" t="s">
        <v>637</v>
      </c>
      <c r="J72" s="8">
        <v>2635</v>
      </c>
      <c r="K72" s="8">
        <v>1109</v>
      </c>
      <c r="L72" s="158">
        <f t="shared" si="20"/>
        <v>-1526</v>
      </c>
    </row>
    <row r="73" spans="2:12" x14ac:dyDescent="0.15">
      <c r="B73" s="156" t="s">
        <v>638</v>
      </c>
      <c r="C73" s="157"/>
      <c r="D73" s="107">
        <v>4751690</v>
      </c>
      <c r="E73" s="107">
        <v>4935503</v>
      </c>
      <c r="F73" s="107">
        <f t="shared" si="19"/>
        <v>183813</v>
      </c>
      <c r="H73" t="s">
        <v>639</v>
      </c>
      <c r="J73" s="8">
        <v>210779</v>
      </c>
      <c r="K73" s="8">
        <v>184722</v>
      </c>
      <c r="L73" s="158">
        <f t="shared" si="20"/>
        <v>-26057</v>
      </c>
    </row>
    <row r="74" spans="2:12" x14ac:dyDescent="0.15">
      <c r="B74" s="159" t="s">
        <v>640</v>
      </c>
      <c r="C74" s="157"/>
      <c r="D74" s="107">
        <v>4364177</v>
      </c>
      <c r="E74" s="107">
        <v>4408333</v>
      </c>
      <c r="F74" s="107">
        <f t="shared" si="19"/>
        <v>44156</v>
      </c>
      <c r="H74" t="s">
        <v>641</v>
      </c>
      <c r="J74" s="8">
        <v>31279</v>
      </c>
      <c r="K74" s="8">
        <v>34731</v>
      </c>
      <c r="L74" s="158">
        <f t="shared" si="20"/>
        <v>3452</v>
      </c>
    </row>
    <row r="75" spans="2:12" x14ac:dyDescent="0.15">
      <c r="B75" s="159" t="s">
        <v>642</v>
      </c>
      <c r="C75" s="157"/>
      <c r="D75" s="107">
        <v>387513</v>
      </c>
      <c r="E75" s="107">
        <v>527170</v>
      </c>
      <c r="F75" s="107">
        <f t="shared" si="19"/>
        <v>139657</v>
      </c>
      <c r="H75" t="s">
        <v>636</v>
      </c>
      <c r="J75" s="8">
        <v>3152</v>
      </c>
      <c r="K75" s="8">
        <v>3098</v>
      </c>
      <c r="L75" s="158">
        <f t="shared" si="20"/>
        <v>-54</v>
      </c>
    </row>
    <row r="76" spans="2:12" x14ac:dyDescent="0.15">
      <c r="B76" s="156" t="s">
        <v>610</v>
      </c>
      <c r="C76" s="157"/>
      <c r="D76" s="107">
        <f>D77-SUM(D68:D73)</f>
        <v>492526</v>
      </c>
      <c r="E76" s="107">
        <f>E77-SUM(E68:E73)</f>
        <v>91124</v>
      </c>
      <c r="F76" s="107">
        <f t="shared" si="19"/>
        <v>-401402</v>
      </c>
      <c r="H76" t="s">
        <v>643</v>
      </c>
      <c r="J76" s="8">
        <v>4751690</v>
      </c>
      <c r="K76" s="8">
        <v>4935503</v>
      </c>
      <c r="L76" s="158">
        <f t="shared" si="20"/>
        <v>183813</v>
      </c>
    </row>
    <row r="77" spans="2:12" x14ac:dyDescent="0.15">
      <c r="B77" s="160" t="s">
        <v>644</v>
      </c>
      <c r="C77" s="161"/>
      <c r="D77" s="133">
        <v>6732155</v>
      </c>
      <c r="E77" s="133">
        <v>6551730</v>
      </c>
      <c r="F77" s="133">
        <f t="shared" si="19"/>
        <v>-180425</v>
      </c>
      <c r="H77" t="s">
        <v>645</v>
      </c>
      <c r="J77" s="8">
        <v>2107</v>
      </c>
      <c r="K77" s="8">
        <v>1873</v>
      </c>
      <c r="L77" s="158">
        <f t="shared" si="20"/>
        <v>-234</v>
      </c>
    </row>
    <row r="78" spans="2:12" x14ac:dyDescent="0.15">
      <c r="B78" s="156" t="s">
        <v>646</v>
      </c>
      <c r="C78" s="157"/>
      <c r="D78" s="107">
        <v>1049130</v>
      </c>
      <c r="E78" s="107">
        <v>1226844</v>
      </c>
      <c r="F78" s="107">
        <f t="shared" si="19"/>
        <v>177714</v>
      </c>
      <c r="H78" t="s">
        <v>647</v>
      </c>
      <c r="J78" s="8">
        <v>7373</v>
      </c>
      <c r="K78" s="8">
        <v>5416</v>
      </c>
      <c r="L78" s="158">
        <f t="shared" si="20"/>
        <v>-1957</v>
      </c>
    </row>
    <row r="79" spans="2:12" x14ac:dyDescent="0.15">
      <c r="B79" s="156" t="s">
        <v>648</v>
      </c>
      <c r="C79" s="157"/>
      <c r="D79" s="107">
        <v>1307307</v>
      </c>
      <c r="E79" s="107">
        <v>1341695</v>
      </c>
      <c r="F79" s="107">
        <f t="shared" si="19"/>
        <v>34388</v>
      </c>
      <c r="H79" t="s">
        <v>649</v>
      </c>
      <c r="J79" s="8">
        <v>74969</v>
      </c>
      <c r="K79" s="8">
        <v>85248</v>
      </c>
      <c r="L79" s="158">
        <f t="shared" si="20"/>
        <v>10279</v>
      </c>
    </row>
    <row r="80" spans="2:12" x14ac:dyDescent="0.15">
      <c r="B80" s="160" t="s">
        <v>650</v>
      </c>
      <c r="C80" s="161"/>
      <c r="D80" s="133">
        <f>SUM(D78:D79)</f>
        <v>2356437</v>
      </c>
      <c r="E80" s="133">
        <f>SUM(E78:E79)</f>
        <v>2568539</v>
      </c>
      <c r="F80" s="133">
        <f t="shared" si="19"/>
        <v>212102</v>
      </c>
      <c r="J80" s="8">
        <f>SUM(J68:J79)</f>
        <v>6345425</v>
      </c>
      <c r="K80" s="8">
        <f>SUM(K68:K79)</f>
        <v>6560100</v>
      </c>
      <c r="L80" s="158">
        <f t="shared" si="20"/>
        <v>214675</v>
      </c>
    </row>
  </sheetData>
  <mergeCells count="20">
    <mergeCell ref="B16:B17"/>
    <mergeCell ref="C16:D16"/>
    <mergeCell ref="E16:F16"/>
    <mergeCell ref="G16:H16"/>
    <mergeCell ref="I16:I17"/>
    <mergeCell ref="B3:B4"/>
    <mergeCell ref="C3:D3"/>
    <mergeCell ref="E3:F3"/>
    <mergeCell ref="G3:H3"/>
    <mergeCell ref="I3:I4"/>
    <mergeCell ref="I23:I24"/>
    <mergeCell ref="B47:B48"/>
    <mergeCell ref="C47:D47"/>
    <mergeCell ref="E47:F47"/>
    <mergeCell ref="G47:H47"/>
    <mergeCell ref="B67:C67"/>
    <mergeCell ref="B23:B24"/>
    <mergeCell ref="C23:D23"/>
    <mergeCell ref="E23:F23"/>
    <mergeCell ref="G23:H23"/>
  </mergeCells>
  <phoneticPr fontId="1"/>
  <pageMargins left="0.7" right="0.7" top="0.75" bottom="0.75" header="0.3" footer="0.3"/>
  <pageSetup paperSize="9" scale="9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22"/>
  <sheetViews>
    <sheetView workbookViewId="0">
      <selection activeCell="A3" sqref="A3:A4"/>
    </sheetView>
  </sheetViews>
  <sheetFormatPr defaultColWidth="8.75" defaultRowHeight="18.75" x14ac:dyDescent="0.15"/>
  <cols>
    <col min="1" max="1" width="17.375" style="136" customWidth="1"/>
    <col min="2" max="9" width="17.25" style="162" customWidth="1"/>
    <col min="10" max="16384" width="8.75" style="136"/>
  </cols>
  <sheetData>
    <row r="1" spans="1:9" x14ac:dyDescent="0.15">
      <c r="I1" s="138" t="s">
        <v>504</v>
      </c>
    </row>
    <row r="2" spans="1:9" ht="37.5" x14ac:dyDescent="0.15">
      <c r="A2" s="163" t="s">
        <v>557</v>
      </c>
      <c r="B2" s="164" t="s">
        <v>559</v>
      </c>
      <c r="C2" s="163" t="s">
        <v>560</v>
      </c>
      <c r="D2" s="163" t="s">
        <v>561</v>
      </c>
      <c r="E2" s="163" t="s">
        <v>562</v>
      </c>
      <c r="F2" s="163" t="s">
        <v>563</v>
      </c>
      <c r="G2" s="163" t="s">
        <v>564</v>
      </c>
      <c r="H2" s="163" t="s">
        <v>651</v>
      </c>
      <c r="I2" s="163" t="s">
        <v>553</v>
      </c>
    </row>
    <row r="3" spans="1:9" x14ac:dyDescent="0.15">
      <c r="A3" s="165" t="s">
        <v>568</v>
      </c>
      <c r="B3" s="166">
        <f t="shared" ref="B3:I3" si="0">SUM(B4:B12)</f>
        <v>9246713991</v>
      </c>
      <c r="C3" s="166">
        <f t="shared" si="0"/>
        <v>67026095331</v>
      </c>
      <c r="D3" s="166">
        <f t="shared" si="0"/>
        <v>13651675521</v>
      </c>
      <c r="E3" s="166">
        <f t="shared" si="0"/>
        <v>16224000497</v>
      </c>
      <c r="F3" s="166">
        <f t="shared" si="0"/>
        <v>97177692</v>
      </c>
      <c r="G3" s="166">
        <f t="shared" si="0"/>
        <v>2622434869</v>
      </c>
      <c r="H3" s="166">
        <f t="shared" si="0"/>
        <v>24228212076</v>
      </c>
      <c r="I3" s="166">
        <f t="shared" si="0"/>
        <v>133096309977</v>
      </c>
    </row>
    <row r="4" spans="1:9" x14ac:dyDescent="0.15">
      <c r="A4" s="167" t="s">
        <v>652</v>
      </c>
      <c r="B4" s="168">
        <v>6067346442</v>
      </c>
      <c r="C4" s="168">
        <v>50418763191</v>
      </c>
      <c r="D4" s="168">
        <v>8875510648</v>
      </c>
      <c r="E4" s="168">
        <v>2499429475</v>
      </c>
      <c r="F4" s="168">
        <v>37108</v>
      </c>
      <c r="G4" s="168">
        <v>971131779</v>
      </c>
      <c r="H4" s="168">
        <v>15455594885</v>
      </c>
      <c r="I4" s="168">
        <f t="shared" ref="I4:I12" si="1">SUM(B4:H4)</f>
        <v>84287813528</v>
      </c>
    </row>
    <row r="5" spans="1:9" x14ac:dyDescent="0.15">
      <c r="A5" s="167" t="s">
        <v>653</v>
      </c>
      <c r="B5" s="168"/>
      <c r="C5" s="168"/>
      <c r="D5" s="168"/>
      <c r="E5" s="168"/>
      <c r="F5" s="168"/>
      <c r="G5" s="168"/>
      <c r="H5" s="168"/>
      <c r="I5" s="168">
        <f t="shared" si="1"/>
        <v>0</v>
      </c>
    </row>
    <row r="6" spans="1:9" x14ac:dyDescent="0.15">
      <c r="A6" s="167" t="s">
        <v>654</v>
      </c>
      <c r="B6" s="168">
        <v>3017705231</v>
      </c>
      <c r="C6" s="168">
        <v>15227791374</v>
      </c>
      <c r="D6" s="168">
        <v>4629464017</v>
      </c>
      <c r="E6" s="168">
        <v>1101312062</v>
      </c>
      <c r="F6" s="168">
        <v>89337926</v>
      </c>
      <c r="G6" s="168">
        <v>1318002155</v>
      </c>
      <c r="H6" s="168">
        <v>1446421677</v>
      </c>
      <c r="I6" s="168">
        <f t="shared" si="1"/>
        <v>26830034442</v>
      </c>
    </row>
    <row r="7" spans="1:9" x14ac:dyDescent="0.15">
      <c r="A7" s="167" t="s">
        <v>655</v>
      </c>
      <c r="B7" s="168">
        <v>149564398</v>
      </c>
      <c r="C7" s="168">
        <v>1046517816</v>
      </c>
      <c r="D7" s="168">
        <v>101826856</v>
      </c>
      <c r="E7" s="168">
        <v>12623258960</v>
      </c>
      <c r="F7" s="168">
        <v>7802658</v>
      </c>
      <c r="G7" s="168">
        <v>300576935</v>
      </c>
      <c r="H7" s="168">
        <v>18786238</v>
      </c>
      <c r="I7" s="168">
        <f t="shared" si="1"/>
        <v>14248333861</v>
      </c>
    </row>
    <row r="8" spans="1:9" x14ac:dyDescent="0.15">
      <c r="A8" s="167" t="s">
        <v>656</v>
      </c>
      <c r="B8" s="168"/>
      <c r="C8" s="168"/>
      <c r="D8" s="168"/>
      <c r="E8" s="168"/>
      <c r="F8" s="168"/>
      <c r="G8" s="168"/>
      <c r="H8" s="168"/>
      <c r="I8" s="168">
        <f t="shared" si="1"/>
        <v>0</v>
      </c>
    </row>
    <row r="9" spans="1:9" x14ac:dyDescent="0.15">
      <c r="A9" s="167" t="s">
        <v>657</v>
      </c>
      <c r="B9" s="168"/>
      <c r="C9" s="168"/>
      <c r="D9" s="168"/>
      <c r="E9" s="168"/>
      <c r="F9" s="168"/>
      <c r="G9" s="168"/>
      <c r="H9" s="168"/>
      <c r="I9" s="168">
        <f t="shared" si="1"/>
        <v>0</v>
      </c>
    </row>
    <row r="10" spans="1:9" x14ac:dyDescent="0.15">
      <c r="A10" s="167" t="s">
        <v>658</v>
      </c>
      <c r="B10" s="168"/>
      <c r="C10" s="168"/>
      <c r="D10" s="168"/>
      <c r="E10" s="168"/>
      <c r="F10" s="168"/>
      <c r="G10" s="168"/>
      <c r="H10" s="168"/>
      <c r="I10" s="168">
        <f t="shared" si="1"/>
        <v>0</v>
      </c>
    </row>
    <row r="11" spans="1:9" x14ac:dyDescent="0.15">
      <c r="A11" s="167" t="s">
        <v>610</v>
      </c>
      <c r="B11" s="168"/>
      <c r="C11" s="168"/>
      <c r="D11" s="168"/>
      <c r="E11" s="168"/>
      <c r="F11" s="168"/>
      <c r="G11" s="168"/>
      <c r="H11" s="168"/>
      <c r="I11" s="168">
        <f t="shared" si="1"/>
        <v>0</v>
      </c>
    </row>
    <row r="12" spans="1:9" x14ac:dyDescent="0.15">
      <c r="A12" s="167" t="s">
        <v>659</v>
      </c>
      <c r="B12" s="168">
        <v>12097920</v>
      </c>
      <c r="C12" s="168">
        <v>333022950</v>
      </c>
      <c r="D12" s="168">
        <v>44874000</v>
      </c>
      <c r="E12" s="168"/>
      <c r="F12" s="168"/>
      <c r="G12" s="168">
        <v>32724000</v>
      </c>
      <c r="H12" s="168">
        <v>7307409276</v>
      </c>
      <c r="I12" s="168">
        <f t="shared" si="1"/>
        <v>7730128146</v>
      </c>
    </row>
    <row r="13" spans="1:9" x14ac:dyDescent="0.15">
      <c r="A13" s="165" t="s">
        <v>569</v>
      </c>
      <c r="B13" s="166">
        <f t="shared" ref="B13:I13" si="2">SUM(B14:B18)</f>
        <v>254914838526</v>
      </c>
      <c r="C13" s="166">
        <f t="shared" si="2"/>
        <v>0</v>
      </c>
      <c r="D13" s="166">
        <f t="shared" si="2"/>
        <v>0</v>
      </c>
      <c r="E13" s="166">
        <f t="shared" si="2"/>
        <v>7014600</v>
      </c>
      <c r="F13" s="166">
        <f t="shared" si="2"/>
        <v>0</v>
      </c>
      <c r="G13" s="166">
        <f t="shared" si="2"/>
        <v>0</v>
      </c>
      <c r="H13" s="166">
        <f t="shared" si="2"/>
        <v>0</v>
      </c>
      <c r="I13" s="166">
        <f t="shared" si="2"/>
        <v>254921853126</v>
      </c>
    </row>
    <row r="14" spans="1:9" x14ac:dyDescent="0.15">
      <c r="A14" s="167" t="s">
        <v>652</v>
      </c>
      <c r="B14" s="168">
        <v>233601987903</v>
      </c>
      <c r="C14" s="168"/>
      <c r="D14" s="168"/>
      <c r="E14" s="168"/>
      <c r="F14" s="168"/>
      <c r="G14" s="168"/>
      <c r="H14" s="168"/>
      <c r="I14" s="168">
        <f t="shared" ref="I14:I19" si="3">SUM(B14:H14)</f>
        <v>233601987903</v>
      </c>
    </row>
    <row r="15" spans="1:9" x14ac:dyDescent="0.15">
      <c r="A15" s="167" t="s">
        <v>654</v>
      </c>
      <c r="B15" s="168">
        <v>707623781</v>
      </c>
      <c r="C15" s="168"/>
      <c r="D15" s="168"/>
      <c r="E15" s="168"/>
      <c r="F15" s="168"/>
      <c r="G15" s="168"/>
      <c r="H15" s="168"/>
      <c r="I15" s="168">
        <f t="shared" si="3"/>
        <v>707623781</v>
      </c>
    </row>
    <row r="16" spans="1:9" x14ac:dyDescent="0.15">
      <c r="A16" s="167" t="s">
        <v>655</v>
      </c>
      <c r="B16" s="168">
        <v>16838680204</v>
      </c>
      <c r="C16" s="168"/>
      <c r="D16" s="168"/>
      <c r="E16" s="168"/>
      <c r="F16" s="168"/>
      <c r="G16" s="168"/>
      <c r="H16" s="168"/>
      <c r="I16" s="168">
        <f t="shared" si="3"/>
        <v>16838680204</v>
      </c>
    </row>
    <row r="17" spans="1:9" x14ac:dyDescent="0.15">
      <c r="A17" s="167" t="s">
        <v>610</v>
      </c>
      <c r="B17" s="168"/>
      <c r="C17" s="168"/>
      <c r="D17" s="168"/>
      <c r="E17" s="168"/>
      <c r="F17" s="168"/>
      <c r="G17" s="168"/>
      <c r="H17" s="168"/>
      <c r="I17" s="168">
        <f t="shared" si="3"/>
        <v>0</v>
      </c>
    </row>
    <row r="18" spans="1:9" x14ac:dyDescent="0.15">
      <c r="A18" s="167" t="s">
        <v>659</v>
      </c>
      <c r="B18" s="168">
        <v>3766546638</v>
      </c>
      <c r="C18" s="168"/>
      <c r="D18" s="168"/>
      <c r="E18" s="168">
        <v>7014600</v>
      </c>
      <c r="F18" s="168"/>
      <c r="G18" s="168"/>
      <c r="H18" s="168"/>
      <c r="I18" s="168">
        <f t="shared" si="3"/>
        <v>3773561238</v>
      </c>
    </row>
    <row r="19" spans="1:9" x14ac:dyDescent="0.15">
      <c r="A19" s="169" t="s">
        <v>554</v>
      </c>
      <c r="B19" s="166">
        <v>3756875</v>
      </c>
      <c r="C19" s="166">
        <v>98787366</v>
      </c>
      <c r="D19" s="166">
        <v>15919531</v>
      </c>
      <c r="E19" s="166">
        <v>17278334</v>
      </c>
      <c r="F19" s="166">
        <v>2</v>
      </c>
      <c r="G19" s="166">
        <v>567678293</v>
      </c>
      <c r="H19" s="166">
        <v>64894322</v>
      </c>
      <c r="I19" s="166">
        <f t="shared" si="3"/>
        <v>768314723</v>
      </c>
    </row>
    <row r="20" spans="1:9" x14ac:dyDescent="0.15">
      <c r="A20" s="170" t="s">
        <v>553</v>
      </c>
      <c r="B20" s="166">
        <f t="shared" ref="B20:I20" si="4">SUM(B3,B13,B19)</f>
        <v>264165309392</v>
      </c>
      <c r="C20" s="166">
        <f t="shared" si="4"/>
        <v>67124882697</v>
      </c>
      <c r="D20" s="166">
        <f t="shared" si="4"/>
        <v>13667595052</v>
      </c>
      <c r="E20" s="166">
        <f t="shared" si="4"/>
        <v>16248293431</v>
      </c>
      <c r="F20" s="166">
        <f t="shared" si="4"/>
        <v>97177694</v>
      </c>
      <c r="G20" s="166">
        <f t="shared" si="4"/>
        <v>3190113162</v>
      </c>
      <c r="H20" s="166">
        <f t="shared" si="4"/>
        <v>24293106398</v>
      </c>
      <c r="I20" s="166">
        <f t="shared" si="4"/>
        <v>388786477826</v>
      </c>
    </row>
    <row r="22" spans="1:9" x14ac:dyDescent="0.15">
      <c r="A22" s="171" t="s">
        <v>660</v>
      </c>
    </row>
  </sheetData>
  <phoneticPr fontId="1"/>
  <pageMargins left="0.7" right="0.7" top="0.75" bottom="0.75" header="0.3" footer="0.3"/>
  <pageSetup paperSize="9" orientation="portrait"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2:I7"/>
  <sheetViews>
    <sheetView workbookViewId="0">
      <selection activeCell="A3" sqref="A3:A4"/>
    </sheetView>
  </sheetViews>
  <sheetFormatPr defaultRowHeight="13.5" x14ac:dyDescent="0.15"/>
  <cols>
    <col min="1" max="1" width="19.875" customWidth="1"/>
    <col min="2" max="2" width="9" bestFit="1" customWidth="1"/>
    <col min="3" max="8" width="8.875" bestFit="1" customWidth="1"/>
    <col min="9" max="9" width="9" bestFit="1" customWidth="1"/>
  </cols>
  <sheetData>
    <row r="2" spans="1:9" s="136" customFormat="1" ht="18.75" x14ac:dyDescent="0.15">
      <c r="A2" s="136" t="s">
        <v>661</v>
      </c>
      <c r="B2" s="162"/>
      <c r="C2" s="162"/>
      <c r="D2" s="162"/>
      <c r="E2" s="162"/>
      <c r="F2" s="162"/>
      <c r="G2" s="162"/>
      <c r="H2" s="162"/>
      <c r="I2" s="162"/>
    </row>
    <row r="3" spans="1:9" s="136" customFormat="1" ht="58.5" x14ac:dyDescent="0.15">
      <c r="A3" s="137" t="s">
        <v>557</v>
      </c>
      <c r="B3" s="172" t="s">
        <v>559</v>
      </c>
      <c r="C3" s="137" t="s">
        <v>560</v>
      </c>
      <c r="D3" s="137" t="s">
        <v>561</v>
      </c>
      <c r="E3" s="137" t="s">
        <v>562</v>
      </c>
      <c r="F3" s="137" t="s">
        <v>563</v>
      </c>
      <c r="G3" s="137" t="s">
        <v>564</v>
      </c>
      <c r="H3" s="137" t="s">
        <v>651</v>
      </c>
      <c r="I3" s="137" t="s">
        <v>553</v>
      </c>
    </row>
    <row r="4" spans="1:9" s="136" customFormat="1" ht="25.9" customHeight="1" x14ac:dyDescent="0.15">
      <c r="A4" s="173" t="s">
        <v>662</v>
      </c>
      <c r="B4" s="174">
        <f>ROUND(有形固定資産の行政目的別明細!B3/有形固定資産の行政目的別明細!$I$3,3)</f>
        <v>6.9000000000000006E-2</v>
      </c>
      <c r="C4" s="174">
        <f>ROUND(有形固定資産の行政目的別明細!C3/有形固定資産の行政目的別明細!$I$3,3)</f>
        <v>0.504</v>
      </c>
      <c r="D4" s="174">
        <f>ROUND(有形固定資産の行政目的別明細!D3/有形固定資産の行政目的別明細!$I$3,3)</f>
        <v>0.10299999999999999</v>
      </c>
      <c r="E4" s="174">
        <f>ROUND(有形固定資産の行政目的別明細!E3/有形固定資産の行政目的別明細!$I$3,3)</f>
        <v>0.122</v>
      </c>
      <c r="F4" s="174">
        <f>ROUND(有形固定資産の行政目的別明細!F3/有形固定資産の行政目的別明細!$I$3,3)</f>
        <v>1E-3</v>
      </c>
      <c r="G4" s="174">
        <f>ROUND(有形固定資産の行政目的別明細!G3/有形固定資産の行政目的別明細!$I$3,3)</f>
        <v>0.02</v>
      </c>
      <c r="H4" s="174">
        <f>ROUND(有形固定資産の行政目的別明細!H3/有形固定資産の行政目的別明細!$I$3,3)</f>
        <v>0.182</v>
      </c>
      <c r="I4" s="174">
        <v>1</v>
      </c>
    </row>
    <row r="5" spans="1:9" s="136" customFormat="1" ht="25.9" customHeight="1" x14ac:dyDescent="0.15">
      <c r="A5" s="173" t="s">
        <v>663</v>
      </c>
      <c r="B5" s="174">
        <f>ROUND(有形固定資産の行政目的別明細!B13/有形固定資産の行政目的別明細!$I$13,3)</f>
        <v>1</v>
      </c>
      <c r="C5" s="174">
        <f>ROUND(有形固定資産の行政目的別明細!C13/有形固定資産の行政目的別明細!$I$13,3)</f>
        <v>0</v>
      </c>
      <c r="D5" s="174">
        <f>ROUND(有形固定資産の行政目的別明細!D13/有形固定資産の行政目的別明細!$I$13,3)</f>
        <v>0</v>
      </c>
      <c r="E5" s="174">
        <f>ROUND(有形固定資産の行政目的別明細!E13/有形固定資産の行政目的別明細!$I$13,3)</f>
        <v>0</v>
      </c>
      <c r="F5" s="174">
        <f>ROUND(有形固定資産の行政目的別明細!F13/有形固定資産の行政目的別明細!$I$13,3)</f>
        <v>0</v>
      </c>
      <c r="G5" s="174">
        <f>ROUND(有形固定資産の行政目的別明細!G13/有形固定資産の行政目的別明細!$I$13,3)</f>
        <v>0</v>
      </c>
      <c r="H5" s="174">
        <f>ROUND(有形固定資産の行政目的別明細!H13/有形固定資産の行政目的別明細!$I$13,3)</f>
        <v>0</v>
      </c>
      <c r="I5" s="174">
        <v>1</v>
      </c>
    </row>
    <row r="6" spans="1:9" s="136" customFormat="1" ht="25.9" customHeight="1" x14ac:dyDescent="0.15">
      <c r="A6" s="173" t="s">
        <v>664</v>
      </c>
      <c r="B6" s="174">
        <f>ROUND(有形固定資産の行政目的別明細!B19/有形固定資産の行政目的別明細!$I$19,3)</f>
        <v>5.0000000000000001E-3</v>
      </c>
      <c r="C6" s="174">
        <f>ROUND(有形固定資産の行政目的別明細!C19/有形固定資産の行政目的別明細!$I$19,3)</f>
        <v>0.129</v>
      </c>
      <c r="D6" s="174">
        <f>ROUND(有形固定資産の行政目的別明細!D19/有形固定資産の行政目的別明細!$I$19,3)</f>
        <v>2.1000000000000001E-2</v>
      </c>
      <c r="E6" s="174">
        <f>ROUND(有形固定資産の行政目的別明細!E19/有形固定資産の行政目的別明細!$I$19,3)</f>
        <v>2.1999999999999999E-2</v>
      </c>
      <c r="F6" s="174">
        <f>ROUND(有形固定資産の行政目的別明細!F19/有形固定資産の行政目的別明細!$I$19,3)</f>
        <v>0</v>
      </c>
      <c r="G6" s="174">
        <f>ROUND(有形固定資産の行政目的別明細!G19/有形固定資産の行政目的別明細!$I$19,3)</f>
        <v>0.73899999999999999</v>
      </c>
      <c r="H6" s="174">
        <f>ROUND(有形固定資産の行政目的別明細!H19/有形固定資産の行政目的別明細!$I$19,3)</f>
        <v>8.4000000000000005E-2</v>
      </c>
      <c r="I6" s="174">
        <v>1</v>
      </c>
    </row>
    <row r="7" spans="1:9" ht="25.9" customHeight="1" x14ac:dyDescent="0.15">
      <c r="A7" s="173" t="s">
        <v>665</v>
      </c>
      <c r="B7" s="174">
        <f>ROUND(有形固定資産の行政目的別明細!B20/有形固定資産の行政目的別明細!$I$20,3)</f>
        <v>0.67900000000000005</v>
      </c>
      <c r="C7" s="174">
        <f>ROUND(有形固定資産の行政目的別明細!C20/有形固定資産の行政目的別明細!$I$20,3)</f>
        <v>0.17299999999999999</v>
      </c>
      <c r="D7" s="174">
        <f>ROUND(有形固定資産の行政目的別明細!D20/有形固定資産の行政目的別明細!$I$20,3)</f>
        <v>3.5000000000000003E-2</v>
      </c>
      <c r="E7" s="174">
        <f>ROUND(有形固定資産の行政目的別明細!E20/有形固定資産の行政目的別明細!$I$20,3)</f>
        <v>4.2000000000000003E-2</v>
      </c>
      <c r="F7" s="174">
        <f>ROUND(有形固定資産の行政目的別明細!F20/有形固定資産の行政目的別明細!$I$20,3)</f>
        <v>0</v>
      </c>
      <c r="G7" s="174">
        <f>ROUND(有形固定資産の行政目的別明細!G20/有形固定資産の行政目的別明細!$I$20,3)</f>
        <v>8.0000000000000002E-3</v>
      </c>
      <c r="H7" s="174">
        <f>ROUND(有形固定資産の行政目的別明細!H20/有形固定資産の行政目的別明細!$I$20,3)</f>
        <v>6.2E-2</v>
      </c>
      <c r="I7" s="174">
        <v>1</v>
      </c>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2:E8"/>
  <sheetViews>
    <sheetView workbookViewId="0">
      <selection activeCell="A3" sqref="A3:A4"/>
    </sheetView>
  </sheetViews>
  <sheetFormatPr defaultRowHeight="13.5" x14ac:dyDescent="0.15"/>
  <cols>
    <col min="1" max="1" width="14.25" customWidth="1"/>
    <col min="3" max="5" width="14.375" customWidth="1"/>
  </cols>
  <sheetData>
    <row r="2" spans="1:5" ht="27" x14ac:dyDescent="0.15">
      <c r="A2" s="282"/>
      <c r="B2" s="282"/>
      <c r="C2" s="175" t="s">
        <v>565</v>
      </c>
      <c r="D2" s="175" t="s">
        <v>567</v>
      </c>
      <c r="E2" s="175" t="s">
        <v>666</v>
      </c>
    </row>
    <row r="3" spans="1:5" x14ac:dyDescent="0.15">
      <c r="A3" s="289" t="s">
        <v>585</v>
      </c>
      <c r="B3" s="4" t="s">
        <v>654</v>
      </c>
      <c r="C3" s="107">
        <v>20912472</v>
      </c>
      <c r="D3" s="107">
        <v>13694401</v>
      </c>
      <c r="E3" s="176">
        <f>IF(C3="","-",ROUND(D3/C3,3))</f>
        <v>0.65500000000000003</v>
      </c>
    </row>
    <row r="4" spans="1:5" x14ac:dyDescent="0.15">
      <c r="A4" s="289"/>
      <c r="B4" s="4" t="s">
        <v>655</v>
      </c>
      <c r="C4" s="107">
        <v>468604</v>
      </c>
      <c r="D4" s="107">
        <v>33599</v>
      </c>
      <c r="E4" s="176">
        <f t="shared" ref="E4:E8" si="0">IF(C4="","-",ROUND(D4/C4,3))</f>
        <v>7.1999999999999995E-2</v>
      </c>
    </row>
    <row r="5" spans="1:5" x14ac:dyDescent="0.15">
      <c r="A5" s="289" t="s">
        <v>569</v>
      </c>
      <c r="B5" s="4" t="s">
        <v>654</v>
      </c>
      <c r="C5" s="107"/>
      <c r="D5" s="107"/>
      <c r="E5" s="176" t="str">
        <f t="shared" si="0"/>
        <v>-</v>
      </c>
    </row>
    <row r="6" spans="1:5" x14ac:dyDescent="0.15">
      <c r="A6" s="289"/>
      <c r="B6" s="4" t="s">
        <v>655</v>
      </c>
      <c r="C6" s="107">
        <v>72554729</v>
      </c>
      <c r="D6" s="107">
        <v>43380142</v>
      </c>
      <c r="E6" s="176">
        <f t="shared" si="0"/>
        <v>0.59799999999999998</v>
      </c>
    </row>
    <row r="7" spans="1:5" x14ac:dyDescent="0.15">
      <c r="A7" s="289" t="s">
        <v>554</v>
      </c>
      <c r="B7" s="289"/>
      <c r="C7" s="107">
        <v>85610</v>
      </c>
      <c r="D7" s="107">
        <v>4394</v>
      </c>
      <c r="E7" s="176">
        <f t="shared" si="0"/>
        <v>5.0999999999999997E-2</v>
      </c>
    </row>
    <row r="8" spans="1:5" x14ac:dyDescent="0.15">
      <c r="A8" s="271" t="s">
        <v>450</v>
      </c>
      <c r="B8" s="271"/>
      <c r="C8" s="142">
        <f>SUM(C3:C7)</f>
        <v>94021415</v>
      </c>
      <c r="D8" s="142">
        <f>SUM(D3:D7)</f>
        <v>57112536</v>
      </c>
      <c r="E8" s="176">
        <f t="shared" si="0"/>
        <v>0.60699999999999998</v>
      </c>
    </row>
  </sheetData>
  <mergeCells count="5">
    <mergeCell ref="A2:B2"/>
    <mergeCell ref="A3:A4"/>
    <mergeCell ref="A5:A6"/>
    <mergeCell ref="A7:B7"/>
    <mergeCell ref="A8:B8"/>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D37"/>
  <sheetViews>
    <sheetView workbookViewId="0">
      <pane xSplit="1" ySplit="2" topLeftCell="B3" activePane="bottomRight" state="frozen"/>
      <selection activeCell="F15" sqref="F15:G15"/>
      <selection pane="topRight" activeCell="F15" sqref="F15:G15"/>
      <selection pane="bottomLeft" activeCell="F15" sqref="F15:G15"/>
      <selection pane="bottomRight"/>
    </sheetView>
  </sheetViews>
  <sheetFormatPr defaultColWidth="8.875" defaultRowHeight="11.25" x14ac:dyDescent="0.15"/>
  <cols>
    <col min="1" max="1" width="44.875" style="110" customWidth="1"/>
    <col min="2" max="3" width="19.625" style="191" customWidth="1"/>
    <col min="4" max="4" width="19.625" style="110" hidden="1" customWidth="1"/>
    <col min="5" max="16384" width="8.875" style="110"/>
  </cols>
  <sheetData>
    <row r="1" spans="1:4" ht="21.75" thickBot="1" x14ac:dyDescent="0.25">
      <c r="A1" s="109" t="s">
        <v>1388</v>
      </c>
      <c r="B1" s="186" t="s">
        <v>692</v>
      </c>
      <c r="D1" s="244"/>
    </row>
    <row r="2" spans="1:4" ht="19.5" customHeight="1" thickBot="1" x14ac:dyDescent="0.25">
      <c r="A2" s="301" t="s">
        <v>1390</v>
      </c>
      <c r="B2" s="187" t="s">
        <v>84</v>
      </c>
      <c r="C2" s="187" t="s">
        <v>85</v>
      </c>
      <c r="D2" s="111" t="s">
        <v>86</v>
      </c>
    </row>
    <row r="3" spans="1:4" ht="12" x14ac:dyDescent="0.15">
      <c r="A3" s="112" t="s">
        <v>216</v>
      </c>
      <c r="B3" s="188">
        <v>4593488138</v>
      </c>
      <c r="C3" s="188">
        <v>4858413593</v>
      </c>
      <c r="D3" s="113"/>
    </row>
    <row r="4" spans="1:4" ht="12" x14ac:dyDescent="0.15">
      <c r="A4" s="114" t="s">
        <v>217</v>
      </c>
      <c r="B4" s="189">
        <v>3008055210</v>
      </c>
      <c r="C4" s="189">
        <v>3392124200</v>
      </c>
      <c r="D4" s="115"/>
    </row>
    <row r="5" spans="1:4" ht="12" x14ac:dyDescent="0.15">
      <c r="A5" s="114" t="s">
        <v>218</v>
      </c>
      <c r="B5" s="189">
        <v>664397197</v>
      </c>
      <c r="C5" s="189">
        <v>727639284</v>
      </c>
      <c r="D5" s="115"/>
    </row>
    <row r="6" spans="1:4" ht="12" x14ac:dyDescent="0.15">
      <c r="A6" s="114" t="s">
        <v>219</v>
      </c>
      <c r="B6" s="189">
        <v>490710923</v>
      </c>
      <c r="C6" s="189">
        <v>548563545</v>
      </c>
      <c r="D6" s="115"/>
    </row>
    <row r="7" spans="1:4" ht="12" x14ac:dyDescent="0.15">
      <c r="A7" s="114" t="s">
        <v>220</v>
      </c>
      <c r="B7" s="189">
        <v>36232000</v>
      </c>
      <c r="C7" s="189">
        <v>38675000</v>
      </c>
      <c r="D7" s="115"/>
    </row>
    <row r="8" spans="1:4" ht="12" x14ac:dyDescent="0.15">
      <c r="A8" s="114" t="s">
        <v>221</v>
      </c>
      <c r="B8" s="189" t="s">
        <v>1387</v>
      </c>
      <c r="C8" s="189" t="s">
        <v>1387</v>
      </c>
      <c r="D8" s="115"/>
    </row>
    <row r="9" spans="1:4" ht="12" x14ac:dyDescent="0.15">
      <c r="A9" s="114" t="s">
        <v>164</v>
      </c>
      <c r="B9" s="189">
        <v>137454274</v>
      </c>
      <c r="C9" s="189">
        <v>140400739</v>
      </c>
      <c r="D9" s="115"/>
    </row>
    <row r="10" spans="1:4" ht="12" x14ac:dyDescent="0.15">
      <c r="A10" s="114" t="s">
        <v>222</v>
      </c>
      <c r="B10" s="189">
        <v>1963818625</v>
      </c>
      <c r="C10" s="189">
        <v>2251400135</v>
      </c>
      <c r="D10" s="115"/>
    </row>
    <row r="11" spans="1:4" ht="12" x14ac:dyDescent="0.15">
      <c r="A11" s="114" t="s">
        <v>223</v>
      </c>
      <c r="B11" s="189">
        <v>654298821</v>
      </c>
      <c r="C11" s="189">
        <v>800169453</v>
      </c>
      <c r="D11" s="115"/>
    </row>
    <row r="12" spans="1:4" ht="12" x14ac:dyDescent="0.15">
      <c r="A12" s="114" t="s">
        <v>224</v>
      </c>
      <c r="B12" s="189">
        <v>206882111</v>
      </c>
      <c r="C12" s="189">
        <v>214397707</v>
      </c>
      <c r="D12" s="115"/>
    </row>
    <row r="13" spans="1:4" ht="12" x14ac:dyDescent="0.15">
      <c r="A13" s="114" t="s">
        <v>225</v>
      </c>
      <c r="B13" s="189">
        <v>1093626335</v>
      </c>
      <c r="C13" s="189">
        <v>1227821617</v>
      </c>
      <c r="D13" s="115"/>
    </row>
    <row r="14" spans="1:4" ht="12" x14ac:dyDescent="0.15">
      <c r="A14" s="114" t="s">
        <v>164</v>
      </c>
      <c r="B14" s="189">
        <v>9011358</v>
      </c>
      <c r="C14" s="189">
        <v>9011358</v>
      </c>
      <c r="D14" s="115"/>
    </row>
    <row r="15" spans="1:4" ht="12" x14ac:dyDescent="0.15">
      <c r="A15" s="114" t="s">
        <v>226</v>
      </c>
      <c r="B15" s="189">
        <v>379839388</v>
      </c>
      <c r="C15" s="189">
        <v>413084781</v>
      </c>
      <c r="D15" s="115"/>
    </row>
    <row r="16" spans="1:4" ht="12" x14ac:dyDescent="0.15">
      <c r="A16" s="114" t="s">
        <v>227</v>
      </c>
      <c r="B16" s="189">
        <v>42565619</v>
      </c>
      <c r="C16" s="189">
        <v>75444212</v>
      </c>
      <c r="D16" s="115"/>
    </row>
    <row r="17" spans="1:4" ht="12" x14ac:dyDescent="0.15">
      <c r="A17" s="114" t="s">
        <v>228</v>
      </c>
      <c r="B17" s="189">
        <v>-114000</v>
      </c>
      <c r="C17" s="189">
        <v>-125000</v>
      </c>
      <c r="D17" s="115"/>
    </row>
    <row r="18" spans="1:4" ht="12" x14ac:dyDescent="0.15">
      <c r="A18" s="114" t="s">
        <v>164</v>
      </c>
      <c r="B18" s="189">
        <v>337387769</v>
      </c>
      <c r="C18" s="189">
        <v>337765569</v>
      </c>
      <c r="D18" s="115"/>
    </row>
    <row r="19" spans="1:4" ht="12" x14ac:dyDescent="0.15">
      <c r="A19" s="114" t="s">
        <v>229</v>
      </c>
      <c r="B19" s="189">
        <v>1585432928</v>
      </c>
      <c r="C19" s="189">
        <v>1466289393</v>
      </c>
      <c r="D19" s="115"/>
    </row>
    <row r="20" spans="1:4" ht="12" x14ac:dyDescent="0.15">
      <c r="A20" s="114" t="s">
        <v>230</v>
      </c>
      <c r="B20" s="189">
        <v>656097168</v>
      </c>
      <c r="C20" s="189">
        <v>1019223405</v>
      </c>
      <c r="D20" s="115"/>
    </row>
    <row r="21" spans="1:4" ht="12" x14ac:dyDescent="0.15">
      <c r="A21" s="114" t="s">
        <v>231</v>
      </c>
      <c r="B21" s="189">
        <v>347615528</v>
      </c>
      <c r="C21" s="189">
        <v>347615528</v>
      </c>
      <c r="D21" s="115"/>
    </row>
    <row r="22" spans="1:4" ht="12" x14ac:dyDescent="0.15">
      <c r="A22" s="114" t="s">
        <v>232</v>
      </c>
      <c r="B22" s="189">
        <v>579334052</v>
      </c>
      <c r="C22" s="189" t="s">
        <v>1387</v>
      </c>
      <c r="D22" s="115"/>
    </row>
    <row r="23" spans="1:4" ht="12" x14ac:dyDescent="0.15">
      <c r="A23" s="114" t="s">
        <v>172</v>
      </c>
      <c r="B23" s="189">
        <v>2386180</v>
      </c>
      <c r="C23" s="189">
        <v>99450460</v>
      </c>
      <c r="D23" s="115"/>
    </row>
    <row r="24" spans="1:4" ht="12" x14ac:dyDescent="0.15">
      <c r="A24" s="114" t="s">
        <v>233</v>
      </c>
      <c r="B24" s="189">
        <v>274460495</v>
      </c>
      <c r="C24" s="189">
        <v>433386859</v>
      </c>
      <c r="D24" s="115"/>
    </row>
    <row r="25" spans="1:4" ht="12" x14ac:dyDescent="0.15">
      <c r="A25" s="114" t="s">
        <v>234</v>
      </c>
      <c r="B25" s="189">
        <v>86121554</v>
      </c>
      <c r="C25" s="189">
        <v>192791479</v>
      </c>
      <c r="D25" s="115"/>
    </row>
    <row r="26" spans="1:4" ht="12" x14ac:dyDescent="0.15">
      <c r="A26" s="114" t="s">
        <v>191</v>
      </c>
      <c r="B26" s="189">
        <v>188338941</v>
      </c>
      <c r="C26" s="189">
        <v>240595380</v>
      </c>
      <c r="D26" s="115"/>
    </row>
    <row r="27" spans="1:4" ht="12" x14ac:dyDescent="0.15">
      <c r="A27" s="114" t="s">
        <v>235</v>
      </c>
      <c r="B27" s="189">
        <v>4319027643</v>
      </c>
      <c r="C27" s="189">
        <v>4425026734</v>
      </c>
      <c r="D27" s="115"/>
    </row>
    <row r="28" spans="1:4" ht="12" x14ac:dyDescent="0.15">
      <c r="A28" s="114" t="s">
        <v>236</v>
      </c>
      <c r="B28" s="189" t="s">
        <v>1387</v>
      </c>
      <c r="C28" s="189" t="s">
        <v>1387</v>
      </c>
      <c r="D28" s="115"/>
    </row>
    <row r="29" spans="1:4" ht="12" x14ac:dyDescent="0.15">
      <c r="A29" s="114" t="s">
        <v>237</v>
      </c>
      <c r="B29" s="189" t="s">
        <v>1387</v>
      </c>
      <c r="C29" s="189" t="s">
        <v>1387</v>
      </c>
      <c r="D29" s="115"/>
    </row>
    <row r="30" spans="1:4" ht="12" x14ac:dyDescent="0.15">
      <c r="A30" s="114" t="s">
        <v>238</v>
      </c>
      <c r="B30" s="189" t="s">
        <v>1387</v>
      </c>
      <c r="C30" s="189" t="s">
        <v>1387</v>
      </c>
      <c r="D30" s="115"/>
    </row>
    <row r="31" spans="1:4" ht="12" x14ac:dyDescent="0.15">
      <c r="A31" s="114" t="s">
        <v>239</v>
      </c>
      <c r="B31" s="189" t="s">
        <v>1387</v>
      </c>
      <c r="C31" s="189" t="s">
        <v>1387</v>
      </c>
      <c r="D31" s="115"/>
    </row>
    <row r="32" spans="1:4" ht="12" x14ac:dyDescent="0.15">
      <c r="A32" s="114" t="s">
        <v>240</v>
      </c>
      <c r="B32" s="189" t="s">
        <v>1387</v>
      </c>
      <c r="C32" s="189" t="s">
        <v>1387</v>
      </c>
      <c r="D32" s="115"/>
    </row>
    <row r="33" spans="1:4" ht="12" x14ac:dyDescent="0.15">
      <c r="A33" s="114" t="s">
        <v>191</v>
      </c>
      <c r="B33" s="189" t="s">
        <v>1387</v>
      </c>
      <c r="C33" s="189" t="s">
        <v>1387</v>
      </c>
      <c r="D33" s="115"/>
    </row>
    <row r="34" spans="1:4" ht="12" x14ac:dyDescent="0.15">
      <c r="A34" s="114" t="s">
        <v>241</v>
      </c>
      <c r="B34" s="189">
        <v>155062725</v>
      </c>
      <c r="C34" s="189">
        <v>155062725</v>
      </c>
      <c r="D34" s="115"/>
    </row>
    <row r="35" spans="1:4" ht="12" x14ac:dyDescent="0.15">
      <c r="A35" s="114" t="s">
        <v>242</v>
      </c>
      <c r="B35" s="189">
        <v>155062725</v>
      </c>
      <c r="C35" s="189">
        <v>155062725</v>
      </c>
      <c r="D35" s="115"/>
    </row>
    <row r="36" spans="1:4" ht="12" x14ac:dyDescent="0.15">
      <c r="A36" s="114" t="s">
        <v>191</v>
      </c>
      <c r="B36" s="189" t="s">
        <v>1387</v>
      </c>
      <c r="C36" s="189" t="s">
        <v>1387</v>
      </c>
      <c r="D36" s="115"/>
    </row>
    <row r="37" spans="1:4" ht="12.75" thickBot="1" x14ac:dyDescent="0.2">
      <c r="A37" s="116" t="s">
        <v>243</v>
      </c>
      <c r="B37" s="190">
        <v>4163964918</v>
      </c>
      <c r="C37" s="190">
        <v>4269964009</v>
      </c>
      <c r="D37" s="117"/>
    </row>
  </sheetData>
  <phoneticPr fontId="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2:E7"/>
  <sheetViews>
    <sheetView workbookViewId="0"/>
  </sheetViews>
  <sheetFormatPr defaultRowHeight="13.5" x14ac:dyDescent="0.15"/>
  <cols>
    <col min="1" max="1" width="16.25" bestFit="1" customWidth="1"/>
    <col min="2" max="2" width="24.375" customWidth="1"/>
    <col min="3" max="3" width="15.25" customWidth="1"/>
    <col min="4" max="5" width="13.75" customWidth="1"/>
  </cols>
  <sheetData>
    <row r="2" spans="1:5" x14ac:dyDescent="0.15">
      <c r="A2" s="140" t="s">
        <v>584</v>
      </c>
      <c r="B2" s="140" t="s">
        <v>667</v>
      </c>
      <c r="C2" s="140" t="s">
        <v>668</v>
      </c>
      <c r="D2" s="140" t="s">
        <v>586</v>
      </c>
      <c r="E2" s="140" t="s">
        <v>669</v>
      </c>
    </row>
    <row r="3" spans="1:5" ht="40.5" x14ac:dyDescent="0.15">
      <c r="A3" s="177" t="s">
        <v>587</v>
      </c>
      <c r="B3" s="178" t="s">
        <v>670</v>
      </c>
      <c r="C3" s="177" t="s">
        <v>552</v>
      </c>
      <c r="D3" s="179" t="s">
        <v>671</v>
      </c>
      <c r="E3" s="180">
        <v>0.2</v>
      </c>
    </row>
    <row r="4" spans="1:5" ht="54" x14ac:dyDescent="0.15">
      <c r="A4" s="177" t="s">
        <v>588</v>
      </c>
      <c r="B4" s="178" t="s">
        <v>672</v>
      </c>
      <c r="C4" s="179" t="s">
        <v>673</v>
      </c>
      <c r="D4" s="179" t="s">
        <v>674</v>
      </c>
      <c r="E4" s="180">
        <v>0.3</v>
      </c>
    </row>
    <row r="5" spans="1:5" ht="54" x14ac:dyDescent="0.15">
      <c r="A5" s="179" t="s">
        <v>675</v>
      </c>
      <c r="B5" s="178" t="s">
        <v>676</v>
      </c>
      <c r="C5" s="179" t="s">
        <v>677</v>
      </c>
      <c r="D5" s="180">
        <v>0.25</v>
      </c>
      <c r="E5" s="180">
        <v>0.35</v>
      </c>
    </row>
    <row r="6" spans="1:5" ht="81" x14ac:dyDescent="0.15">
      <c r="A6" s="177" t="s">
        <v>558</v>
      </c>
      <c r="B6" s="178" t="s">
        <v>678</v>
      </c>
      <c r="C6" s="179" t="s">
        <v>679</v>
      </c>
      <c r="D6" s="180">
        <v>3.5</v>
      </c>
      <c r="E6" s="181"/>
    </row>
    <row r="7" spans="1:5" x14ac:dyDescent="0.15">
      <c r="A7" s="134" t="s">
        <v>680</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2:F15"/>
  <sheetViews>
    <sheetView workbookViewId="0"/>
  </sheetViews>
  <sheetFormatPr defaultRowHeight="13.5" x14ac:dyDescent="0.15"/>
  <cols>
    <col min="1" max="1" width="16.25" bestFit="1" customWidth="1"/>
    <col min="2" max="2" width="22.25" bestFit="1" customWidth="1"/>
    <col min="3" max="3" width="11.625" customWidth="1"/>
    <col min="4" max="4" width="5.25" style="134" bestFit="1" customWidth="1"/>
    <col min="5" max="5" width="18.625" customWidth="1"/>
    <col min="6" max="6" width="3.25" style="134" bestFit="1" customWidth="1"/>
  </cols>
  <sheetData>
    <row r="2" spans="1:6" x14ac:dyDescent="0.15">
      <c r="A2" s="140" t="s">
        <v>681</v>
      </c>
      <c r="B2" s="140" t="s">
        <v>682</v>
      </c>
      <c r="C2" s="285" t="s">
        <v>286</v>
      </c>
      <c r="D2" s="286"/>
      <c r="E2" s="282" t="s">
        <v>683</v>
      </c>
      <c r="F2" s="282"/>
    </row>
    <row r="3" spans="1:6" x14ac:dyDescent="0.15">
      <c r="A3" s="271" t="s">
        <v>684</v>
      </c>
      <c r="B3" s="4" t="s">
        <v>570</v>
      </c>
      <c r="C3" s="182" t="e">
        <f>#REF!</f>
        <v>#REF!</v>
      </c>
      <c r="D3" s="183" t="s">
        <v>566</v>
      </c>
      <c r="E3" s="184" t="e">
        <f t="shared" ref="E3:E14" si="0">ROUND(C3/$C$15*1000,0)</f>
        <v>#REF!</v>
      </c>
      <c r="F3" s="185" t="s">
        <v>685</v>
      </c>
    </row>
    <row r="4" spans="1:6" x14ac:dyDescent="0.15">
      <c r="A4" s="271"/>
      <c r="B4" s="4" t="s">
        <v>571</v>
      </c>
      <c r="C4" s="182" t="e">
        <f>#REF!</f>
        <v>#REF!</v>
      </c>
      <c r="D4" s="183" t="s">
        <v>566</v>
      </c>
      <c r="E4" s="184" t="e">
        <f t="shared" si="0"/>
        <v>#REF!</v>
      </c>
      <c r="F4" s="185" t="s">
        <v>685</v>
      </c>
    </row>
    <row r="5" spans="1:6" x14ac:dyDescent="0.15">
      <c r="A5" s="271"/>
      <c r="B5" s="4" t="s">
        <v>299</v>
      </c>
      <c r="C5" s="182" t="e">
        <f>#REF!</f>
        <v>#REF!</v>
      </c>
      <c r="D5" s="183" t="s">
        <v>566</v>
      </c>
      <c r="E5" s="184" t="e">
        <f t="shared" si="0"/>
        <v>#REF!</v>
      </c>
      <c r="F5" s="185" t="s">
        <v>685</v>
      </c>
    </row>
    <row r="6" spans="1:6" x14ac:dyDescent="0.15">
      <c r="A6" s="271"/>
      <c r="B6" s="4" t="s">
        <v>572</v>
      </c>
      <c r="C6" s="182" t="e">
        <f>#REF!</f>
        <v>#REF!</v>
      </c>
      <c r="D6" s="183" t="s">
        <v>566</v>
      </c>
      <c r="E6" s="184" t="e">
        <f t="shared" si="0"/>
        <v>#REF!</v>
      </c>
      <c r="F6" s="185" t="s">
        <v>685</v>
      </c>
    </row>
    <row r="7" spans="1:6" x14ac:dyDescent="0.15">
      <c r="A7" s="271"/>
      <c r="B7" s="4" t="s">
        <v>573</v>
      </c>
      <c r="C7" s="182" t="e">
        <f>#REF!</f>
        <v>#REF!</v>
      </c>
      <c r="D7" s="183" t="s">
        <v>566</v>
      </c>
      <c r="E7" s="184" t="e">
        <f t="shared" si="0"/>
        <v>#REF!</v>
      </c>
      <c r="F7" s="185" t="s">
        <v>685</v>
      </c>
    </row>
    <row r="8" spans="1:6" x14ac:dyDescent="0.15">
      <c r="A8" s="271" t="s">
        <v>686</v>
      </c>
      <c r="B8" s="4" t="e">
        <f>#REF!</f>
        <v>#REF!</v>
      </c>
      <c r="C8" s="184" t="e">
        <f>#REF!</f>
        <v>#REF!</v>
      </c>
      <c r="D8" s="183" t="s">
        <v>566</v>
      </c>
      <c r="E8" s="184" t="e">
        <f t="shared" si="0"/>
        <v>#REF!</v>
      </c>
      <c r="F8" s="185" t="s">
        <v>685</v>
      </c>
    </row>
    <row r="9" spans="1:6" x14ac:dyDescent="0.15">
      <c r="A9" s="271"/>
      <c r="B9" s="4" t="e">
        <f>#REF!</f>
        <v>#REF!</v>
      </c>
      <c r="C9" s="184" t="e">
        <f>#REF!</f>
        <v>#REF!</v>
      </c>
      <c r="D9" s="183" t="s">
        <v>566</v>
      </c>
      <c r="E9" s="184" t="e">
        <f t="shared" si="0"/>
        <v>#REF!</v>
      </c>
      <c r="F9" s="185" t="s">
        <v>685</v>
      </c>
    </row>
    <row r="10" spans="1:6" x14ac:dyDescent="0.15">
      <c r="A10" s="271"/>
      <c r="B10" s="4" t="e">
        <f>#REF!</f>
        <v>#REF!</v>
      </c>
      <c r="C10" s="184" t="e">
        <f>#REF!</f>
        <v>#REF!</v>
      </c>
      <c r="D10" s="183" t="s">
        <v>566</v>
      </c>
      <c r="E10" s="184" t="e">
        <f t="shared" si="0"/>
        <v>#REF!</v>
      </c>
      <c r="F10" s="185" t="s">
        <v>685</v>
      </c>
    </row>
    <row r="11" spans="1:6" x14ac:dyDescent="0.15">
      <c r="A11" s="271"/>
      <c r="B11" s="4" t="e">
        <f>#REF!</f>
        <v>#REF!</v>
      </c>
      <c r="C11" s="184" t="e">
        <f>#REF!</f>
        <v>#REF!</v>
      </c>
      <c r="D11" s="183" t="s">
        <v>566</v>
      </c>
      <c r="E11" s="184" t="e">
        <f t="shared" si="0"/>
        <v>#REF!</v>
      </c>
      <c r="F11" s="185" t="s">
        <v>685</v>
      </c>
    </row>
    <row r="12" spans="1:6" x14ac:dyDescent="0.15">
      <c r="A12" s="271"/>
      <c r="B12" s="4" t="e">
        <f>#REF!</f>
        <v>#REF!</v>
      </c>
      <c r="C12" s="184" t="e">
        <f>#REF!</f>
        <v>#REF!</v>
      </c>
      <c r="D12" s="183" t="s">
        <v>566</v>
      </c>
      <c r="E12" s="184" t="e">
        <f t="shared" si="0"/>
        <v>#REF!</v>
      </c>
      <c r="F12" s="185" t="s">
        <v>685</v>
      </c>
    </row>
    <row r="13" spans="1:6" x14ac:dyDescent="0.15">
      <c r="A13" s="271"/>
      <c r="B13" s="4" t="e">
        <f>#REF!</f>
        <v>#REF!</v>
      </c>
      <c r="C13" s="184" t="e">
        <f>#REF!</f>
        <v>#REF!</v>
      </c>
      <c r="D13" s="183" t="s">
        <v>566</v>
      </c>
      <c r="E13" s="184" t="e">
        <f t="shared" si="0"/>
        <v>#REF!</v>
      </c>
      <c r="F13" s="185" t="s">
        <v>685</v>
      </c>
    </row>
    <row r="14" spans="1:6" x14ac:dyDescent="0.15">
      <c r="A14" s="271"/>
      <c r="B14" s="4" t="e">
        <f>#REF!</f>
        <v>#REF!</v>
      </c>
      <c r="C14" s="184" t="e">
        <f>#REF!</f>
        <v>#REF!</v>
      </c>
      <c r="D14" s="183" t="s">
        <v>566</v>
      </c>
      <c r="E14" s="184" t="e">
        <f t="shared" si="0"/>
        <v>#REF!</v>
      </c>
      <c r="F14" s="185" t="s">
        <v>685</v>
      </c>
    </row>
    <row r="15" spans="1:6" x14ac:dyDescent="0.15">
      <c r="A15" s="177" t="s">
        <v>687</v>
      </c>
      <c r="B15" s="4" t="s">
        <v>556</v>
      </c>
      <c r="C15" s="182" t="e">
        <f>#REF!</f>
        <v>#REF!</v>
      </c>
      <c r="D15" s="183" t="s">
        <v>688</v>
      </c>
      <c r="E15" s="184"/>
      <c r="F15" s="185"/>
    </row>
  </sheetData>
  <mergeCells count="4">
    <mergeCell ref="C2:D2"/>
    <mergeCell ref="E2:F2"/>
    <mergeCell ref="A3:A7"/>
    <mergeCell ref="A8:A14"/>
  </mergeCells>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1"/>
  </sheetPr>
  <dimension ref="B2:J70"/>
  <sheetViews>
    <sheetView workbookViewId="0"/>
  </sheetViews>
  <sheetFormatPr defaultColWidth="9" defaultRowHeight="13.5" x14ac:dyDescent="0.15"/>
  <cols>
    <col min="1" max="1" width="9" style="56"/>
    <col min="2" max="2" width="12.75" style="56" customWidth="1"/>
    <col min="3" max="3" width="19.75" style="56" customWidth="1"/>
    <col min="4" max="4" width="9.625" style="56" customWidth="1"/>
    <col min="5" max="5" width="25" style="56" customWidth="1"/>
    <col min="6" max="6" width="9.625" style="56" customWidth="1"/>
    <col min="7" max="7" width="25" style="56" customWidth="1"/>
    <col min="8" max="16384" width="9" style="56"/>
  </cols>
  <sheetData>
    <row r="2" spans="2:7" x14ac:dyDescent="0.15">
      <c r="B2" s="296" t="s">
        <v>1</v>
      </c>
      <c r="C2" s="296"/>
      <c r="D2" s="297" t="s">
        <v>2</v>
      </c>
      <c r="E2" s="297"/>
      <c r="F2" s="298" t="s">
        <v>3</v>
      </c>
      <c r="G2" s="298"/>
    </row>
    <row r="3" spans="2:7" x14ac:dyDescent="0.15">
      <c r="B3" s="296"/>
      <c r="C3" s="296"/>
      <c r="D3" s="42" t="s">
        <v>318</v>
      </c>
      <c r="E3" s="43" t="s">
        <v>4</v>
      </c>
      <c r="F3" s="44" t="s">
        <v>318</v>
      </c>
      <c r="G3" s="45" t="s">
        <v>4</v>
      </c>
    </row>
    <row r="4" spans="2:7" x14ac:dyDescent="0.15">
      <c r="B4" s="53" t="s">
        <v>5</v>
      </c>
      <c r="C4" s="54"/>
      <c r="D4" s="43" t="s">
        <v>6</v>
      </c>
      <c r="E4" s="6" t="s">
        <v>7</v>
      </c>
      <c r="F4" s="45" t="s">
        <v>8</v>
      </c>
      <c r="G4" s="49" t="s">
        <v>9</v>
      </c>
    </row>
    <row r="5" spans="2:7" x14ac:dyDescent="0.15">
      <c r="B5" s="53" t="s">
        <v>10</v>
      </c>
      <c r="C5" s="54"/>
      <c r="D5" s="43" t="s">
        <v>6</v>
      </c>
      <c r="E5" s="6" t="s">
        <v>7</v>
      </c>
      <c r="F5" s="45" t="s">
        <v>8</v>
      </c>
      <c r="G5" s="6" t="s">
        <v>9</v>
      </c>
    </row>
    <row r="6" spans="2:7" x14ac:dyDescent="0.15">
      <c r="B6" s="53" t="s">
        <v>11</v>
      </c>
      <c r="C6" s="54"/>
      <c r="D6" s="43" t="s">
        <v>6</v>
      </c>
      <c r="E6" s="6" t="s">
        <v>7</v>
      </c>
      <c r="F6" s="45" t="s">
        <v>8</v>
      </c>
      <c r="G6" s="6" t="s">
        <v>9</v>
      </c>
    </row>
    <row r="7" spans="2:7" x14ac:dyDescent="0.15">
      <c r="B7" s="53" t="s">
        <v>12</v>
      </c>
      <c r="C7" s="54"/>
      <c r="D7" s="43"/>
      <c r="E7" s="6"/>
      <c r="F7" s="45"/>
      <c r="G7" s="6"/>
    </row>
    <row r="8" spans="2:7" x14ac:dyDescent="0.15">
      <c r="B8" s="53" t="s">
        <v>314</v>
      </c>
      <c r="C8" s="54"/>
      <c r="D8" s="43" t="s">
        <v>6</v>
      </c>
      <c r="E8" s="6" t="s">
        <v>7</v>
      </c>
      <c r="F8" s="45" t="s">
        <v>315</v>
      </c>
      <c r="G8" s="6" t="s">
        <v>9</v>
      </c>
    </row>
    <row r="9" spans="2:7" x14ac:dyDescent="0.15">
      <c r="B9" s="53" t="s">
        <v>13</v>
      </c>
      <c r="C9" s="54"/>
      <c r="D9" s="43" t="s">
        <v>6</v>
      </c>
      <c r="E9" s="6" t="s">
        <v>7</v>
      </c>
      <c r="F9" s="45" t="s">
        <v>8</v>
      </c>
      <c r="G9" s="6" t="s">
        <v>9</v>
      </c>
    </row>
    <row r="10" spans="2:7" x14ac:dyDescent="0.15">
      <c r="B10" s="53" t="s">
        <v>14</v>
      </c>
      <c r="C10" s="54"/>
      <c r="D10" s="43" t="s">
        <v>6</v>
      </c>
      <c r="E10" s="6" t="s">
        <v>7</v>
      </c>
      <c r="F10" s="45" t="s">
        <v>8</v>
      </c>
      <c r="G10" s="6" t="s">
        <v>9</v>
      </c>
    </row>
    <row r="11" spans="2:7" x14ac:dyDescent="0.15">
      <c r="B11" s="53" t="s">
        <v>15</v>
      </c>
      <c r="C11" s="54"/>
      <c r="D11" s="43" t="s">
        <v>6</v>
      </c>
      <c r="E11" s="6" t="s">
        <v>7</v>
      </c>
      <c r="F11" s="45" t="s">
        <v>8</v>
      </c>
      <c r="G11" s="6" t="s">
        <v>9</v>
      </c>
    </row>
    <row r="12" spans="2:7" x14ac:dyDescent="0.15">
      <c r="B12" s="53" t="s">
        <v>16</v>
      </c>
      <c r="C12" s="54"/>
      <c r="D12" s="43" t="s">
        <v>6</v>
      </c>
      <c r="E12" s="6" t="s">
        <v>7</v>
      </c>
      <c r="F12" s="45" t="s">
        <v>8</v>
      </c>
      <c r="G12" s="6" t="s">
        <v>9</v>
      </c>
    </row>
    <row r="13" spans="2:7" x14ac:dyDescent="0.15">
      <c r="B13" s="53" t="s">
        <v>412</v>
      </c>
      <c r="C13" s="55"/>
      <c r="D13" s="43" t="s">
        <v>316</v>
      </c>
      <c r="E13" s="6" t="s">
        <v>7</v>
      </c>
      <c r="F13" s="45" t="s">
        <v>8</v>
      </c>
      <c r="G13" s="6" t="s">
        <v>9</v>
      </c>
    </row>
    <row r="14" spans="2:7" x14ac:dyDescent="0.15">
      <c r="B14" s="53" t="s">
        <v>413</v>
      </c>
      <c r="C14" s="55"/>
      <c r="D14" s="43" t="s">
        <v>6</v>
      </c>
      <c r="E14" s="6" t="s">
        <v>7</v>
      </c>
      <c r="F14" s="45" t="s">
        <v>8</v>
      </c>
      <c r="G14" s="6" t="s">
        <v>9</v>
      </c>
    </row>
    <row r="15" spans="2:7" x14ac:dyDescent="0.15">
      <c r="B15" s="53" t="s">
        <v>17</v>
      </c>
      <c r="C15" s="54"/>
      <c r="D15" s="43" t="s">
        <v>6</v>
      </c>
      <c r="E15" s="6" t="s">
        <v>7</v>
      </c>
      <c r="F15" s="45" t="s">
        <v>8</v>
      </c>
      <c r="G15" s="6" t="s">
        <v>9</v>
      </c>
    </row>
    <row r="16" spans="2:7" x14ac:dyDescent="0.15">
      <c r="B16" s="53" t="s">
        <v>18</v>
      </c>
      <c r="C16" s="54"/>
      <c r="D16" s="43" t="s">
        <v>6</v>
      </c>
      <c r="E16" s="6" t="s">
        <v>7</v>
      </c>
      <c r="F16" s="45" t="s">
        <v>8</v>
      </c>
      <c r="G16" s="6" t="s">
        <v>9</v>
      </c>
    </row>
    <row r="17" spans="2:7" x14ac:dyDescent="0.15">
      <c r="B17" s="53" t="s">
        <v>19</v>
      </c>
      <c r="C17" s="54"/>
      <c r="D17" s="43" t="s">
        <v>6</v>
      </c>
      <c r="E17" s="6" t="s">
        <v>7</v>
      </c>
      <c r="F17" s="45" t="s">
        <v>8</v>
      </c>
      <c r="G17" s="6" t="s">
        <v>9</v>
      </c>
    </row>
    <row r="18" spans="2:7" x14ac:dyDescent="0.15">
      <c r="B18" s="53" t="s">
        <v>20</v>
      </c>
      <c r="C18" s="54"/>
      <c r="D18" s="43" t="s">
        <v>6</v>
      </c>
      <c r="E18" s="6" t="s">
        <v>7</v>
      </c>
      <c r="F18" s="45" t="s">
        <v>315</v>
      </c>
      <c r="G18" s="6" t="s">
        <v>9</v>
      </c>
    </row>
    <row r="19" spans="2:7" x14ac:dyDescent="0.15">
      <c r="B19" s="53" t="s">
        <v>21</v>
      </c>
      <c r="C19" s="54"/>
      <c r="D19" s="43" t="s">
        <v>316</v>
      </c>
      <c r="E19" s="6" t="s">
        <v>7</v>
      </c>
      <c r="F19" s="45" t="s">
        <v>8</v>
      </c>
      <c r="G19" s="6" t="s">
        <v>9</v>
      </c>
    </row>
    <row r="20" spans="2:7" x14ac:dyDescent="0.15">
      <c r="B20" s="53" t="s">
        <v>22</v>
      </c>
      <c r="C20" s="54"/>
      <c r="D20" s="43" t="s">
        <v>6</v>
      </c>
      <c r="E20" s="6" t="s">
        <v>7</v>
      </c>
      <c r="F20" s="45" t="s">
        <v>8</v>
      </c>
      <c r="G20" s="6" t="s">
        <v>9</v>
      </c>
    </row>
    <row r="21" spans="2:7" x14ac:dyDescent="0.15">
      <c r="B21" s="53" t="s">
        <v>23</v>
      </c>
      <c r="C21" s="54"/>
      <c r="D21" s="43" t="s">
        <v>6</v>
      </c>
      <c r="E21" s="6" t="s">
        <v>24</v>
      </c>
      <c r="F21" s="45" t="s">
        <v>317</v>
      </c>
      <c r="G21" s="6" t="s">
        <v>26</v>
      </c>
    </row>
    <row r="22" spans="2:7" x14ac:dyDescent="0.15">
      <c r="B22" s="53" t="s">
        <v>390</v>
      </c>
      <c r="C22" s="54"/>
      <c r="D22" s="43" t="s">
        <v>386</v>
      </c>
      <c r="E22" s="6" t="s">
        <v>387</v>
      </c>
      <c r="F22" s="45" t="s">
        <v>388</v>
      </c>
      <c r="G22" s="6" t="s">
        <v>389</v>
      </c>
    </row>
    <row r="23" spans="2:7" x14ac:dyDescent="0.15">
      <c r="B23" s="53" t="s">
        <v>391</v>
      </c>
      <c r="C23" s="54"/>
      <c r="D23" s="43" t="s">
        <v>386</v>
      </c>
      <c r="E23" s="6" t="s">
        <v>387</v>
      </c>
      <c r="F23" s="45" t="s">
        <v>388</v>
      </c>
      <c r="G23" s="6" t="s">
        <v>389</v>
      </c>
    </row>
    <row r="24" spans="2:7" x14ac:dyDescent="0.15">
      <c r="B24" s="53" t="s">
        <v>27</v>
      </c>
      <c r="C24" s="54"/>
      <c r="D24" s="43"/>
      <c r="E24" s="6"/>
      <c r="F24" s="45"/>
      <c r="G24" s="6"/>
    </row>
    <row r="25" spans="2:7" x14ac:dyDescent="0.15">
      <c r="B25" s="53" t="s">
        <v>28</v>
      </c>
      <c r="C25" s="54"/>
      <c r="D25" s="43" t="s">
        <v>6</v>
      </c>
      <c r="E25" s="6" t="s">
        <v>29</v>
      </c>
      <c r="F25" s="45" t="s">
        <v>25</v>
      </c>
      <c r="G25" s="6" t="s">
        <v>30</v>
      </c>
    </row>
    <row r="26" spans="2:7" x14ac:dyDescent="0.15">
      <c r="B26" s="53" t="s">
        <v>31</v>
      </c>
      <c r="C26" s="54"/>
      <c r="D26" s="43" t="s">
        <v>6</v>
      </c>
      <c r="E26" s="6" t="s">
        <v>29</v>
      </c>
      <c r="F26" s="45" t="s">
        <v>25</v>
      </c>
      <c r="G26" s="6" t="s">
        <v>30</v>
      </c>
    </row>
    <row r="27" spans="2:7" x14ac:dyDescent="0.15">
      <c r="B27" s="53" t="s">
        <v>394</v>
      </c>
      <c r="C27" s="54"/>
      <c r="D27" s="43" t="s">
        <v>6</v>
      </c>
      <c r="E27" s="6" t="s">
        <v>392</v>
      </c>
      <c r="F27" s="45" t="s">
        <v>255</v>
      </c>
      <c r="G27" s="6" t="s">
        <v>393</v>
      </c>
    </row>
    <row r="28" spans="2:7" x14ac:dyDescent="0.15">
      <c r="B28" s="53" t="s">
        <v>396</v>
      </c>
      <c r="C28" s="54"/>
      <c r="D28" s="43" t="s">
        <v>6</v>
      </c>
      <c r="E28" s="6" t="s">
        <v>392</v>
      </c>
      <c r="F28" s="45" t="s">
        <v>255</v>
      </c>
      <c r="G28" s="6" t="s">
        <v>395</v>
      </c>
    </row>
    <row r="29" spans="2:7" x14ac:dyDescent="0.15">
      <c r="B29" s="53" t="s">
        <v>32</v>
      </c>
      <c r="C29" s="54"/>
      <c r="D29" s="43" t="s">
        <v>33</v>
      </c>
      <c r="E29" s="6" t="s">
        <v>34</v>
      </c>
      <c r="F29" s="45" t="s">
        <v>8</v>
      </c>
      <c r="G29" s="6" t="s">
        <v>9</v>
      </c>
    </row>
    <row r="30" spans="2:7" x14ac:dyDescent="0.15">
      <c r="B30" s="53" t="s">
        <v>35</v>
      </c>
      <c r="C30" s="54"/>
      <c r="D30" s="43"/>
      <c r="E30" s="6"/>
      <c r="F30" s="45"/>
      <c r="G30" s="6"/>
    </row>
    <row r="31" spans="2:7" x14ac:dyDescent="0.15">
      <c r="B31" s="53" t="s">
        <v>36</v>
      </c>
      <c r="C31" s="54"/>
      <c r="D31" s="43" t="s">
        <v>6</v>
      </c>
      <c r="E31" s="6" t="s">
        <v>34</v>
      </c>
      <c r="F31" s="45" t="s">
        <v>8</v>
      </c>
      <c r="G31" s="6" t="s">
        <v>9</v>
      </c>
    </row>
    <row r="32" spans="2:7" x14ac:dyDescent="0.15">
      <c r="B32" s="53" t="s">
        <v>397</v>
      </c>
      <c r="C32" s="54"/>
      <c r="D32" s="43"/>
      <c r="E32" s="6"/>
      <c r="F32" s="45"/>
      <c r="G32" s="6"/>
    </row>
    <row r="33" spans="2:7" x14ac:dyDescent="0.15">
      <c r="B33" s="53" t="s">
        <v>37</v>
      </c>
      <c r="C33" s="54"/>
      <c r="D33" s="43" t="s">
        <v>6</v>
      </c>
      <c r="E33" s="6" t="s">
        <v>34</v>
      </c>
      <c r="F33" s="45" t="s">
        <v>8</v>
      </c>
      <c r="G33" s="6" t="s">
        <v>9</v>
      </c>
    </row>
    <row r="34" spans="2:7" x14ac:dyDescent="0.15">
      <c r="B34" s="53" t="s">
        <v>38</v>
      </c>
      <c r="C34" s="54"/>
      <c r="D34" s="50" t="s">
        <v>39</v>
      </c>
      <c r="E34" s="51"/>
      <c r="F34" s="52"/>
      <c r="G34" s="51"/>
    </row>
    <row r="35" spans="2:7" x14ac:dyDescent="0.15">
      <c r="B35" s="53" t="s">
        <v>40</v>
      </c>
      <c r="C35" s="54"/>
      <c r="D35" s="43"/>
      <c r="E35" s="6"/>
      <c r="F35" s="45"/>
      <c r="G35" s="6"/>
    </row>
    <row r="36" spans="2:7" x14ac:dyDescent="0.15">
      <c r="B36" s="53" t="s">
        <v>41</v>
      </c>
      <c r="C36" s="54"/>
      <c r="D36" s="43" t="s">
        <v>6</v>
      </c>
      <c r="E36" s="6" t="s">
        <v>29</v>
      </c>
      <c r="F36" s="45" t="s">
        <v>25</v>
      </c>
      <c r="G36" s="6" t="s">
        <v>30</v>
      </c>
    </row>
    <row r="37" spans="2:7" x14ac:dyDescent="0.15">
      <c r="B37" s="53" t="s">
        <v>42</v>
      </c>
      <c r="C37" s="54"/>
      <c r="D37" s="43" t="s">
        <v>6</v>
      </c>
      <c r="E37" s="6" t="s">
        <v>29</v>
      </c>
      <c r="F37" s="45" t="s">
        <v>25</v>
      </c>
      <c r="G37" s="6" t="s">
        <v>30</v>
      </c>
    </row>
    <row r="38" spans="2:7" x14ac:dyDescent="0.15">
      <c r="B38" s="53" t="s">
        <v>398</v>
      </c>
      <c r="C38" s="54"/>
      <c r="D38" s="43"/>
      <c r="E38" s="6"/>
      <c r="F38" s="45"/>
      <c r="G38" s="6"/>
    </row>
    <row r="39" spans="2:7" x14ac:dyDescent="0.15">
      <c r="B39" s="53" t="s">
        <v>43</v>
      </c>
      <c r="C39" s="54"/>
      <c r="D39" s="43" t="s">
        <v>6</v>
      </c>
      <c r="E39" s="6" t="s">
        <v>29</v>
      </c>
      <c r="F39" s="45" t="s">
        <v>25</v>
      </c>
      <c r="G39" s="6" t="s">
        <v>30</v>
      </c>
    </row>
    <row r="40" spans="2:7" x14ac:dyDescent="0.15">
      <c r="B40" s="53" t="s">
        <v>44</v>
      </c>
      <c r="C40" s="54"/>
      <c r="D40" s="43" t="s">
        <v>6</v>
      </c>
      <c r="E40" s="6" t="s">
        <v>29</v>
      </c>
      <c r="F40" s="45" t="s">
        <v>25</v>
      </c>
      <c r="G40" s="6" t="s">
        <v>30</v>
      </c>
    </row>
    <row r="41" spans="2:7" x14ac:dyDescent="0.15">
      <c r="B41" s="53" t="s">
        <v>45</v>
      </c>
      <c r="C41" s="54"/>
      <c r="D41" s="43" t="s">
        <v>6</v>
      </c>
      <c r="E41" s="6" t="s">
        <v>7</v>
      </c>
      <c r="F41" s="45" t="s">
        <v>8</v>
      </c>
      <c r="G41" s="6" t="s">
        <v>9</v>
      </c>
    </row>
    <row r="42" spans="2:7" x14ac:dyDescent="0.15">
      <c r="B42" s="53" t="s">
        <v>46</v>
      </c>
      <c r="C42" s="54"/>
      <c r="D42" s="43" t="s">
        <v>6</v>
      </c>
      <c r="E42" s="6" t="s">
        <v>47</v>
      </c>
      <c r="F42" s="45" t="s">
        <v>48</v>
      </c>
      <c r="G42" s="6" t="s">
        <v>49</v>
      </c>
    </row>
    <row r="43" spans="2:7" x14ac:dyDescent="0.15">
      <c r="B43" s="53" t="s">
        <v>50</v>
      </c>
      <c r="C43" s="54"/>
      <c r="D43" s="43" t="s">
        <v>6</v>
      </c>
      <c r="E43" s="6" t="s">
        <v>29</v>
      </c>
      <c r="F43" s="45" t="s">
        <v>25</v>
      </c>
      <c r="G43" s="6" t="s">
        <v>30</v>
      </c>
    </row>
    <row r="44" spans="2:7" x14ac:dyDescent="0.15">
      <c r="B44" s="53" t="s">
        <v>51</v>
      </c>
      <c r="C44" s="54"/>
      <c r="D44" s="43" t="s">
        <v>6</v>
      </c>
      <c r="E44" s="6" t="s">
        <v>52</v>
      </c>
      <c r="F44" s="45" t="s">
        <v>48</v>
      </c>
      <c r="G44" s="6" t="s">
        <v>53</v>
      </c>
    </row>
    <row r="45" spans="2:7" x14ac:dyDescent="0.15">
      <c r="B45" s="53" t="s">
        <v>54</v>
      </c>
      <c r="C45" s="54"/>
      <c r="D45" s="43"/>
      <c r="E45" s="6"/>
      <c r="F45" s="45"/>
      <c r="G45" s="6"/>
    </row>
    <row r="46" spans="2:7" x14ac:dyDescent="0.15">
      <c r="B46" s="53" t="s">
        <v>55</v>
      </c>
      <c r="C46" s="54"/>
      <c r="D46" s="43" t="s">
        <v>33</v>
      </c>
      <c r="E46" s="6" t="s">
        <v>34</v>
      </c>
      <c r="F46" s="45" t="s">
        <v>8</v>
      </c>
      <c r="G46" s="6" t="s">
        <v>9</v>
      </c>
    </row>
    <row r="47" spans="2:7" x14ac:dyDescent="0.15">
      <c r="B47" s="53" t="s">
        <v>56</v>
      </c>
      <c r="C47" s="54"/>
      <c r="D47" s="43" t="s">
        <v>33</v>
      </c>
      <c r="E47" s="6" t="s">
        <v>34</v>
      </c>
      <c r="F47" s="45" t="s">
        <v>8</v>
      </c>
      <c r="G47" s="6" t="s">
        <v>9</v>
      </c>
    </row>
    <row r="48" spans="2:7" x14ac:dyDescent="0.15">
      <c r="B48" s="53" t="s">
        <v>57</v>
      </c>
      <c r="C48" s="54"/>
      <c r="D48" s="43" t="s">
        <v>33</v>
      </c>
      <c r="E48" s="6" t="s">
        <v>34</v>
      </c>
      <c r="F48" s="45" t="s">
        <v>8</v>
      </c>
      <c r="G48" s="6" t="s">
        <v>9</v>
      </c>
    </row>
    <row r="49" spans="2:7" x14ac:dyDescent="0.15">
      <c r="B49" s="53" t="s">
        <v>58</v>
      </c>
      <c r="C49" s="54"/>
      <c r="D49" s="43" t="s">
        <v>33</v>
      </c>
      <c r="E49" s="6" t="s">
        <v>34</v>
      </c>
      <c r="F49" s="45" t="s">
        <v>8</v>
      </c>
      <c r="G49" s="6" t="s">
        <v>9</v>
      </c>
    </row>
    <row r="50" spans="2:7" x14ac:dyDescent="0.15">
      <c r="B50" s="53" t="s">
        <v>59</v>
      </c>
      <c r="C50" s="54"/>
      <c r="D50" s="43" t="s">
        <v>33</v>
      </c>
      <c r="E50" s="6" t="s">
        <v>34</v>
      </c>
      <c r="F50" s="45" t="s">
        <v>8</v>
      </c>
      <c r="G50" s="6" t="s">
        <v>9</v>
      </c>
    </row>
    <row r="51" spans="2:7" x14ac:dyDescent="0.15">
      <c r="B51" s="53" t="s">
        <v>60</v>
      </c>
      <c r="C51" s="54"/>
      <c r="D51" s="43" t="s">
        <v>33</v>
      </c>
      <c r="E51" s="6" t="s">
        <v>34</v>
      </c>
      <c r="F51" s="45" t="s">
        <v>8</v>
      </c>
      <c r="G51" s="6" t="s">
        <v>9</v>
      </c>
    </row>
    <row r="52" spans="2:7" x14ac:dyDescent="0.15">
      <c r="B52" s="53" t="s">
        <v>61</v>
      </c>
      <c r="C52" s="54"/>
      <c r="D52" s="43" t="s">
        <v>33</v>
      </c>
      <c r="E52" s="6" t="s">
        <v>34</v>
      </c>
      <c r="F52" s="45" t="s">
        <v>8</v>
      </c>
      <c r="G52" s="6" t="s">
        <v>9</v>
      </c>
    </row>
    <row r="53" spans="2:7" x14ac:dyDescent="0.15">
      <c r="B53" s="53" t="s">
        <v>62</v>
      </c>
      <c r="C53" s="54"/>
      <c r="D53" s="43" t="s">
        <v>33</v>
      </c>
      <c r="E53" s="6" t="s">
        <v>29</v>
      </c>
      <c r="F53" s="45" t="s">
        <v>25</v>
      </c>
      <c r="G53" s="6" t="s">
        <v>30</v>
      </c>
    </row>
    <row r="54" spans="2:7" x14ac:dyDescent="0.15">
      <c r="B54" s="53" t="s">
        <v>63</v>
      </c>
      <c r="C54" s="54"/>
      <c r="D54" s="43" t="s">
        <v>33</v>
      </c>
      <c r="E54" s="6" t="s">
        <v>29</v>
      </c>
      <c r="F54" s="45" t="s">
        <v>25</v>
      </c>
      <c r="G54" s="6" t="s">
        <v>30</v>
      </c>
    </row>
    <row r="55" spans="2:7" x14ac:dyDescent="0.15">
      <c r="B55" s="53" t="s">
        <v>64</v>
      </c>
      <c r="C55" s="54"/>
      <c r="D55" s="43" t="s">
        <v>33</v>
      </c>
      <c r="E55" s="6" t="s">
        <v>29</v>
      </c>
      <c r="F55" s="45" t="s">
        <v>25</v>
      </c>
      <c r="G55" s="6" t="s">
        <v>30</v>
      </c>
    </row>
    <row r="56" spans="2:7" x14ac:dyDescent="0.15">
      <c r="B56" s="53" t="s">
        <v>65</v>
      </c>
      <c r="C56" s="54"/>
      <c r="D56" s="43" t="s">
        <v>33</v>
      </c>
      <c r="E56" s="6" t="s">
        <v>29</v>
      </c>
      <c r="F56" s="45" t="s">
        <v>25</v>
      </c>
      <c r="G56" s="6" t="s">
        <v>30</v>
      </c>
    </row>
    <row r="57" spans="2:7" x14ac:dyDescent="0.15">
      <c r="B57" s="53" t="s">
        <v>66</v>
      </c>
      <c r="C57" s="54"/>
      <c r="D57" s="43" t="s">
        <v>33</v>
      </c>
      <c r="E57" s="6" t="s">
        <v>29</v>
      </c>
      <c r="F57" s="45" t="s">
        <v>25</v>
      </c>
      <c r="G57" s="6" t="s">
        <v>30</v>
      </c>
    </row>
    <row r="58" spans="2:7" x14ac:dyDescent="0.15">
      <c r="B58" s="53" t="s">
        <v>67</v>
      </c>
      <c r="C58" s="54"/>
      <c r="D58" s="43" t="s">
        <v>33</v>
      </c>
      <c r="E58" s="6" t="s">
        <v>29</v>
      </c>
      <c r="F58" s="45" t="s">
        <v>25</v>
      </c>
      <c r="G58" s="6" t="s">
        <v>30</v>
      </c>
    </row>
    <row r="60" spans="2:7" ht="13.5" customHeight="1" x14ac:dyDescent="0.15">
      <c r="C60" s="290" t="s">
        <v>465</v>
      </c>
      <c r="D60" s="292" t="s">
        <v>2</v>
      </c>
      <c r="E60" s="293"/>
      <c r="F60" s="294" t="s">
        <v>3</v>
      </c>
      <c r="G60" s="295"/>
    </row>
    <row r="61" spans="2:7" x14ac:dyDescent="0.15">
      <c r="C61" s="291"/>
      <c r="D61" s="42" t="s">
        <v>360</v>
      </c>
      <c r="E61" s="43" t="s">
        <v>4</v>
      </c>
      <c r="F61" s="44" t="s">
        <v>360</v>
      </c>
      <c r="G61" s="45" t="s">
        <v>4</v>
      </c>
    </row>
    <row r="62" spans="2:7" x14ac:dyDescent="0.15">
      <c r="C62" s="48" t="s">
        <v>399</v>
      </c>
      <c r="D62" s="43" t="s">
        <v>33</v>
      </c>
      <c r="E62" s="10" t="s">
        <v>400</v>
      </c>
      <c r="F62" s="72" t="s">
        <v>255</v>
      </c>
      <c r="G62" s="10" t="s">
        <v>401</v>
      </c>
    </row>
    <row r="63" spans="2:7" x14ac:dyDescent="0.15">
      <c r="C63" s="10"/>
      <c r="D63" s="43" t="s">
        <v>33</v>
      </c>
      <c r="E63" s="10" t="s">
        <v>400</v>
      </c>
      <c r="F63" s="72" t="s">
        <v>255</v>
      </c>
      <c r="G63" s="10" t="s">
        <v>402</v>
      </c>
    </row>
    <row r="64" spans="2:7" x14ac:dyDescent="0.15">
      <c r="C64" s="10"/>
      <c r="D64" s="43" t="s">
        <v>33</v>
      </c>
      <c r="E64" s="10" t="s">
        <v>400</v>
      </c>
      <c r="F64" s="72" t="s">
        <v>403</v>
      </c>
      <c r="G64" s="10" t="s">
        <v>404</v>
      </c>
    </row>
    <row r="65" spans="2:10" x14ac:dyDescent="0.15">
      <c r="B65" s="57"/>
      <c r="C65" s="57"/>
      <c r="D65" s="57"/>
      <c r="E65" s="57"/>
      <c r="F65" s="57"/>
      <c r="G65" s="57"/>
      <c r="H65" s="57"/>
      <c r="I65" s="57"/>
      <c r="J65" s="57"/>
    </row>
    <row r="66" spans="2:10" ht="13.5" customHeight="1" x14ac:dyDescent="0.15">
      <c r="C66" s="290" t="s">
        <v>466</v>
      </c>
      <c r="D66" s="292" t="s">
        <v>2</v>
      </c>
      <c r="E66" s="293"/>
      <c r="F66" s="294" t="s">
        <v>3</v>
      </c>
      <c r="G66" s="295"/>
    </row>
    <row r="67" spans="2:10" x14ac:dyDescent="0.15">
      <c r="C67" s="291"/>
      <c r="D67" s="42" t="s">
        <v>360</v>
      </c>
      <c r="E67" s="43" t="s">
        <v>4</v>
      </c>
      <c r="F67" s="44" t="s">
        <v>360</v>
      </c>
      <c r="G67" s="45" t="s">
        <v>4</v>
      </c>
    </row>
    <row r="68" spans="2:10" x14ac:dyDescent="0.15">
      <c r="C68" s="48" t="s">
        <v>405</v>
      </c>
      <c r="D68" s="43" t="s">
        <v>33</v>
      </c>
      <c r="E68" s="10" t="s">
        <v>408</v>
      </c>
      <c r="F68" s="72" t="s">
        <v>255</v>
      </c>
      <c r="G68" s="10" t="s">
        <v>409</v>
      </c>
    </row>
    <row r="69" spans="2:10" x14ac:dyDescent="0.15">
      <c r="C69" s="10" t="s">
        <v>406</v>
      </c>
      <c r="D69" s="43" t="s">
        <v>33</v>
      </c>
      <c r="E69" s="10" t="s">
        <v>408</v>
      </c>
      <c r="F69" s="72" t="s">
        <v>255</v>
      </c>
      <c r="G69" s="10" t="s">
        <v>410</v>
      </c>
    </row>
    <row r="70" spans="2:10" x14ac:dyDescent="0.15">
      <c r="C70" s="10" t="s">
        <v>407</v>
      </c>
      <c r="D70" s="43" t="s">
        <v>33</v>
      </c>
      <c r="E70" s="10" t="s">
        <v>254</v>
      </c>
      <c r="F70" s="72" t="s">
        <v>403</v>
      </c>
      <c r="G70" s="10" t="s">
        <v>411</v>
      </c>
    </row>
  </sheetData>
  <mergeCells count="9">
    <mergeCell ref="C66:C67"/>
    <mergeCell ref="D66:E66"/>
    <mergeCell ref="F66:G66"/>
    <mergeCell ref="B2:C3"/>
    <mergeCell ref="D2:E2"/>
    <mergeCell ref="F2:G2"/>
    <mergeCell ref="C60:C61"/>
    <mergeCell ref="F60:G60"/>
    <mergeCell ref="D60:E60"/>
  </mergeCells>
  <phoneticPr fontId="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1"/>
  </sheetPr>
  <dimension ref="B2:F58"/>
  <sheetViews>
    <sheetView workbookViewId="0"/>
  </sheetViews>
  <sheetFormatPr defaultColWidth="9" defaultRowHeight="13.5" x14ac:dyDescent="0.15"/>
  <cols>
    <col min="1" max="1" width="9" style="11"/>
    <col min="2" max="2" width="26.25" style="11" customWidth="1"/>
    <col min="3" max="3" width="9" style="11"/>
    <col min="4" max="4" width="30.375" style="11" customWidth="1"/>
    <col min="5" max="5" width="9" style="11"/>
    <col min="6" max="6" width="26.375" style="11" customWidth="1"/>
    <col min="7" max="16384" width="9" style="11"/>
  </cols>
  <sheetData>
    <row r="2" spans="2:6" x14ac:dyDescent="0.15">
      <c r="B2" s="296" t="s">
        <v>322</v>
      </c>
      <c r="C2" s="297" t="s">
        <v>2</v>
      </c>
      <c r="D2" s="297"/>
      <c r="E2" s="298" t="s">
        <v>3</v>
      </c>
      <c r="F2" s="298"/>
    </row>
    <row r="3" spans="2:6" x14ac:dyDescent="0.15">
      <c r="B3" s="296"/>
      <c r="C3" s="42" t="s">
        <v>360</v>
      </c>
      <c r="D3" s="43" t="s">
        <v>4</v>
      </c>
      <c r="E3" s="44" t="s">
        <v>360</v>
      </c>
      <c r="F3" s="45" t="s">
        <v>4</v>
      </c>
    </row>
    <row r="4" spans="2:6" x14ac:dyDescent="0.15">
      <c r="B4" s="6" t="s">
        <v>323</v>
      </c>
      <c r="C4" s="43" t="s">
        <v>324</v>
      </c>
      <c r="D4" s="6" t="s">
        <v>68</v>
      </c>
      <c r="E4" s="45" t="s">
        <v>325</v>
      </c>
      <c r="F4" s="6" t="s">
        <v>69</v>
      </c>
    </row>
    <row r="5" spans="2:6" x14ac:dyDescent="0.15">
      <c r="B5" s="6" t="s">
        <v>326</v>
      </c>
      <c r="C5" s="43" t="s">
        <v>25</v>
      </c>
      <c r="D5" s="6" t="s">
        <v>70</v>
      </c>
      <c r="E5" s="45" t="s">
        <v>6</v>
      </c>
      <c r="F5" s="6" t="s">
        <v>69</v>
      </c>
    </row>
    <row r="6" spans="2:6" x14ac:dyDescent="0.15">
      <c r="B6" s="6" t="s">
        <v>366</v>
      </c>
      <c r="C6" s="43" t="s">
        <v>256</v>
      </c>
      <c r="D6" s="6" t="s">
        <v>320</v>
      </c>
      <c r="E6" s="45" t="s">
        <v>253</v>
      </c>
      <c r="F6" s="6" t="s">
        <v>319</v>
      </c>
    </row>
    <row r="7" spans="2:6" x14ac:dyDescent="0.15">
      <c r="B7" s="6" t="s">
        <v>327</v>
      </c>
      <c r="C7" s="43" t="s">
        <v>25</v>
      </c>
      <c r="D7" s="6" t="s">
        <v>70</v>
      </c>
      <c r="E7" s="45" t="s">
        <v>6</v>
      </c>
      <c r="F7" s="6" t="s">
        <v>69</v>
      </c>
    </row>
    <row r="8" spans="2:6" x14ac:dyDescent="0.15">
      <c r="B8" s="6" t="s">
        <v>328</v>
      </c>
      <c r="C8" s="43" t="s">
        <v>25</v>
      </c>
      <c r="D8" s="6" t="s">
        <v>70</v>
      </c>
      <c r="E8" s="45" t="s">
        <v>6</v>
      </c>
      <c r="F8" s="6" t="s">
        <v>69</v>
      </c>
    </row>
    <row r="9" spans="2:6" x14ac:dyDescent="0.15">
      <c r="B9" s="6" t="s">
        <v>329</v>
      </c>
      <c r="C9" s="43" t="s">
        <v>25</v>
      </c>
      <c r="D9" s="6" t="s">
        <v>71</v>
      </c>
      <c r="E9" s="45" t="s">
        <v>6</v>
      </c>
      <c r="F9" s="6" t="s">
        <v>69</v>
      </c>
    </row>
    <row r="10" spans="2:6" x14ac:dyDescent="0.15">
      <c r="B10" s="6" t="s">
        <v>330</v>
      </c>
      <c r="C10" s="43" t="s">
        <v>25</v>
      </c>
      <c r="D10" s="6" t="s">
        <v>369</v>
      </c>
      <c r="E10" s="45" t="s">
        <v>6</v>
      </c>
      <c r="F10" s="6" t="s">
        <v>72</v>
      </c>
    </row>
    <row r="11" spans="2:6" x14ac:dyDescent="0.15">
      <c r="B11" s="6" t="s">
        <v>331</v>
      </c>
      <c r="C11" s="43" t="s">
        <v>25</v>
      </c>
      <c r="D11" s="6" t="s">
        <v>73</v>
      </c>
      <c r="E11" s="45" t="s">
        <v>6</v>
      </c>
      <c r="F11" s="6" t="s">
        <v>74</v>
      </c>
    </row>
    <row r="12" spans="2:6" x14ac:dyDescent="0.15">
      <c r="B12" s="6" t="s">
        <v>332</v>
      </c>
      <c r="C12" s="43" t="s">
        <v>25</v>
      </c>
      <c r="D12" s="6" t="s">
        <v>73</v>
      </c>
      <c r="E12" s="45" t="s">
        <v>6</v>
      </c>
      <c r="F12" s="6" t="s">
        <v>74</v>
      </c>
    </row>
    <row r="13" spans="2:6" x14ac:dyDescent="0.15">
      <c r="B13" s="6" t="s">
        <v>333</v>
      </c>
      <c r="C13" s="43" t="s">
        <v>25</v>
      </c>
      <c r="D13" s="6" t="s">
        <v>73</v>
      </c>
      <c r="E13" s="45" t="s">
        <v>6</v>
      </c>
      <c r="F13" s="6" t="s">
        <v>74</v>
      </c>
    </row>
    <row r="14" spans="2:6" x14ac:dyDescent="0.15">
      <c r="B14" s="6" t="s">
        <v>334</v>
      </c>
      <c r="C14" s="43"/>
      <c r="D14" s="6"/>
      <c r="E14" s="45"/>
      <c r="F14" s="6"/>
    </row>
    <row r="15" spans="2:6" x14ac:dyDescent="0.15">
      <c r="B15" s="6" t="s">
        <v>335</v>
      </c>
      <c r="C15" s="43" t="s">
        <v>25</v>
      </c>
      <c r="D15" s="6" t="s">
        <v>321</v>
      </c>
      <c r="E15" s="45" t="s">
        <v>6</v>
      </c>
      <c r="F15" s="6" t="s">
        <v>72</v>
      </c>
    </row>
    <row r="16" spans="2:6" x14ac:dyDescent="0.15">
      <c r="B16" s="6" t="s">
        <v>336</v>
      </c>
      <c r="C16" s="43" t="s">
        <v>25</v>
      </c>
      <c r="D16" s="6" t="s">
        <v>321</v>
      </c>
      <c r="E16" s="45" t="s">
        <v>6</v>
      </c>
      <c r="F16" s="6" t="s">
        <v>72</v>
      </c>
    </row>
    <row r="17" spans="2:6" x14ac:dyDescent="0.15">
      <c r="B17" s="6" t="s">
        <v>337</v>
      </c>
      <c r="C17" s="43" t="s">
        <v>25</v>
      </c>
      <c r="D17" s="6" t="s">
        <v>321</v>
      </c>
      <c r="E17" s="45" t="s">
        <v>6</v>
      </c>
      <c r="F17" s="6" t="s">
        <v>72</v>
      </c>
    </row>
    <row r="18" spans="2:6" x14ac:dyDescent="0.15">
      <c r="B18" s="6" t="s">
        <v>338</v>
      </c>
      <c r="C18" s="43" t="s">
        <v>25</v>
      </c>
      <c r="D18" s="6" t="s">
        <v>321</v>
      </c>
      <c r="E18" s="45" t="s">
        <v>6</v>
      </c>
      <c r="F18" s="6" t="s">
        <v>72</v>
      </c>
    </row>
    <row r="19" spans="2:6" x14ac:dyDescent="0.15">
      <c r="B19" s="6" t="s">
        <v>339</v>
      </c>
      <c r="C19" s="43" t="s">
        <v>25</v>
      </c>
      <c r="D19" s="6" t="s">
        <v>321</v>
      </c>
      <c r="E19" s="45" t="s">
        <v>6</v>
      </c>
      <c r="F19" s="6" t="s">
        <v>72</v>
      </c>
    </row>
    <row r="20" spans="2:6" x14ac:dyDescent="0.15">
      <c r="B20" s="6" t="s">
        <v>340</v>
      </c>
      <c r="C20" s="43" t="s">
        <v>25</v>
      </c>
      <c r="D20" s="6" t="s">
        <v>368</v>
      </c>
      <c r="E20" s="45" t="s">
        <v>6</v>
      </c>
      <c r="F20" s="6" t="s">
        <v>72</v>
      </c>
    </row>
    <row r="21" spans="2:6" x14ac:dyDescent="0.15">
      <c r="B21" s="6" t="s">
        <v>341</v>
      </c>
      <c r="C21" s="43" t="s">
        <v>25</v>
      </c>
      <c r="D21" s="6" t="s">
        <v>321</v>
      </c>
      <c r="E21" s="45" t="s">
        <v>6</v>
      </c>
      <c r="F21" s="6" t="s">
        <v>72</v>
      </c>
    </row>
    <row r="22" spans="2:6" x14ac:dyDescent="0.15">
      <c r="B22" s="6" t="s">
        <v>342</v>
      </c>
      <c r="C22" s="43" t="s">
        <v>25</v>
      </c>
      <c r="D22" s="6" t="s">
        <v>321</v>
      </c>
      <c r="E22" s="45" t="s">
        <v>6</v>
      </c>
      <c r="F22" s="6" t="s">
        <v>72</v>
      </c>
    </row>
    <row r="23" spans="2:6" x14ac:dyDescent="0.15">
      <c r="B23" s="6" t="s">
        <v>343</v>
      </c>
      <c r="C23" s="43" t="s">
        <v>25</v>
      </c>
      <c r="D23" s="6" t="s">
        <v>321</v>
      </c>
      <c r="E23" s="45" t="s">
        <v>6</v>
      </c>
      <c r="F23" s="6" t="s">
        <v>72</v>
      </c>
    </row>
    <row r="24" spans="2:6" x14ac:dyDescent="0.15">
      <c r="B24" s="7" t="s">
        <v>344</v>
      </c>
      <c r="C24" s="43"/>
      <c r="D24" s="6"/>
      <c r="E24" s="45"/>
      <c r="F24" s="6"/>
    </row>
    <row r="25" spans="2:6" x14ac:dyDescent="0.15">
      <c r="B25" s="7" t="s">
        <v>345</v>
      </c>
      <c r="C25" s="43" t="s">
        <v>25</v>
      </c>
      <c r="D25" s="6" t="s">
        <v>321</v>
      </c>
      <c r="E25" s="45" t="s">
        <v>6</v>
      </c>
      <c r="F25" s="6" t="s">
        <v>72</v>
      </c>
    </row>
    <row r="26" spans="2:6" x14ac:dyDescent="0.15">
      <c r="B26" s="7" t="s">
        <v>346</v>
      </c>
      <c r="C26" s="43" t="s">
        <v>25</v>
      </c>
      <c r="D26" s="6" t="s">
        <v>321</v>
      </c>
      <c r="E26" s="45" t="s">
        <v>6</v>
      </c>
      <c r="F26" s="6" t="s">
        <v>72</v>
      </c>
    </row>
    <row r="27" spans="2:6" x14ac:dyDescent="0.15">
      <c r="B27" s="7" t="s">
        <v>347</v>
      </c>
      <c r="C27" s="43" t="s">
        <v>25</v>
      </c>
      <c r="D27" s="6" t="s">
        <v>73</v>
      </c>
      <c r="E27" s="45" t="s">
        <v>6</v>
      </c>
      <c r="F27" s="6" t="s">
        <v>74</v>
      </c>
    </row>
    <row r="28" spans="2:6" x14ac:dyDescent="0.15">
      <c r="B28" s="7" t="s">
        <v>348</v>
      </c>
      <c r="C28" s="43" t="s">
        <v>25</v>
      </c>
      <c r="D28" s="6" t="s">
        <v>73</v>
      </c>
      <c r="E28" s="45" t="s">
        <v>6</v>
      </c>
      <c r="F28" s="6" t="s">
        <v>74</v>
      </c>
    </row>
    <row r="29" spans="2:6" x14ac:dyDescent="0.15">
      <c r="B29" s="7" t="s">
        <v>349</v>
      </c>
      <c r="C29" s="43" t="s">
        <v>25</v>
      </c>
      <c r="D29" s="6" t="s">
        <v>73</v>
      </c>
      <c r="E29" s="45" t="s">
        <v>6</v>
      </c>
      <c r="F29" s="6" t="s">
        <v>74</v>
      </c>
    </row>
    <row r="30" spans="2:6" x14ac:dyDescent="0.15">
      <c r="B30" s="7" t="s">
        <v>350</v>
      </c>
      <c r="C30" s="43" t="s">
        <v>25</v>
      </c>
      <c r="D30" s="6" t="s">
        <v>75</v>
      </c>
      <c r="E30" s="45" t="s">
        <v>6</v>
      </c>
      <c r="F30" s="6" t="s">
        <v>74</v>
      </c>
    </row>
    <row r="31" spans="2:6" x14ac:dyDescent="0.15">
      <c r="B31" s="7" t="s">
        <v>351</v>
      </c>
      <c r="C31" s="43" t="s">
        <v>25</v>
      </c>
      <c r="D31" s="6" t="s">
        <v>352</v>
      </c>
      <c r="E31" s="45" t="s">
        <v>6</v>
      </c>
      <c r="F31" s="6" t="s">
        <v>74</v>
      </c>
    </row>
    <row r="32" spans="2:6" x14ac:dyDescent="0.15">
      <c r="B32" s="6" t="s">
        <v>365</v>
      </c>
      <c r="C32" s="43" t="s">
        <v>256</v>
      </c>
      <c r="D32" s="6" t="s">
        <v>73</v>
      </c>
      <c r="E32" s="45" t="s">
        <v>253</v>
      </c>
      <c r="F32" s="6" t="s">
        <v>246</v>
      </c>
    </row>
    <row r="33" spans="2:6" x14ac:dyDescent="0.15">
      <c r="B33" s="6" t="s">
        <v>353</v>
      </c>
      <c r="C33" s="43" t="s">
        <v>25</v>
      </c>
      <c r="D33" s="6" t="s">
        <v>73</v>
      </c>
      <c r="E33" s="45" t="s">
        <v>6</v>
      </c>
      <c r="F33" s="6" t="s">
        <v>74</v>
      </c>
    </row>
    <row r="34" spans="2:6" x14ac:dyDescent="0.15">
      <c r="B34" s="6" t="s">
        <v>371</v>
      </c>
      <c r="C34" s="43"/>
      <c r="D34" s="6"/>
      <c r="E34" s="46"/>
      <c r="F34" s="6"/>
    </row>
    <row r="35" spans="2:6" x14ac:dyDescent="0.15">
      <c r="B35" s="6" t="s">
        <v>354</v>
      </c>
      <c r="C35" s="43" t="s">
        <v>25</v>
      </c>
      <c r="D35" s="6" t="s">
        <v>370</v>
      </c>
      <c r="E35" s="45" t="s">
        <v>6</v>
      </c>
      <c r="F35" s="6" t="s">
        <v>72</v>
      </c>
    </row>
    <row r="36" spans="2:6" x14ac:dyDescent="0.15">
      <c r="B36" s="6" t="s">
        <v>363</v>
      </c>
      <c r="C36" s="47" t="s">
        <v>379</v>
      </c>
      <c r="D36" s="10" t="s">
        <v>380</v>
      </c>
      <c r="E36" s="45" t="s">
        <v>253</v>
      </c>
      <c r="F36" s="6" t="s">
        <v>245</v>
      </c>
    </row>
    <row r="37" spans="2:6" x14ac:dyDescent="0.15">
      <c r="B37" s="6" t="s">
        <v>364</v>
      </c>
      <c r="C37" s="43" t="s">
        <v>256</v>
      </c>
      <c r="D37" s="6" t="s">
        <v>73</v>
      </c>
      <c r="E37" s="45" t="s">
        <v>253</v>
      </c>
      <c r="F37" s="6" t="s">
        <v>246</v>
      </c>
    </row>
    <row r="38" spans="2:6" x14ac:dyDescent="0.15">
      <c r="B38" s="6" t="s">
        <v>355</v>
      </c>
      <c r="C38" s="43" t="s">
        <v>25</v>
      </c>
      <c r="D38" s="6" t="s">
        <v>76</v>
      </c>
      <c r="E38" s="45" t="s">
        <v>6</v>
      </c>
      <c r="F38" s="6" t="s">
        <v>77</v>
      </c>
    </row>
    <row r="39" spans="2:6" x14ac:dyDescent="0.15">
      <c r="B39" s="6" t="s">
        <v>356</v>
      </c>
      <c r="C39" s="43" t="s">
        <v>25</v>
      </c>
      <c r="D39" s="6" t="s">
        <v>78</v>
      </c>
      <c r="E39" s="45" t="s">
        <v>6</v>
      </c>
      <c r="F39" s="6" t="s">
        <v>79</v>
      </c>
    </row>
    <row r="40" spans="2:6" x14ac:dyDescent="0.15">
      <c r="B40" s="6" t="s">
        <v>367</v>
      </c>
      <c r="C40" s="47" t="s">
        <v>379</v>
      </c>
      <c r="D40" s="10" t="s">
        <v>380</v>
      </c>
      <c r="E40" s="45" t="s">
        <v>253</v>
      </c>
      <c r="F40" s="6" t="s">
        <v>247</v>
      </c>
    </row>
    <row r="41" spans="2:6" x14ac:dyDescent="0.15">
      <c r="B41" s="6" t="s">
        <v>357</v>
      </c>
      <c r="C41" s="43" t="s">
        <v>25</v>
      </c>
      <c r="D41" s="6" t="s">
        <v>80</v>
      </c>
      <c r="E41" s="45" t="s">
        <v>6</v>
      </c>
      <c r="F41" s="6" t="s">
        <v>81</v>
      </c>
    </row>
    <row r="42" spans="2:6" x14ac:dyDescent="0.15">
      <c r="B42" s="6" t="s">
        <v>375</v>
      </c>
      <c r="C42" s="43"/>
      <c r="D42" s="6"/>
      <c r="E42" s="46"/>
      <c r="F42" s="6"/>
    </row>
    <row r="43" spans="2:6" x14ac:dyDescent="0.15">
      <c r="B43" s="6" t="s">
        <v>385</v>
      </c>
      <c r="C43" s="43"/>
      <c r="D43" s="6"/>
      <c r="E43" s="46"/>
      <c r="F43" s="6"/>
    </row>
    <row r="44" spans="2:6" x14ac:dyDescent="0.15">
      <c r="B44" s="6" t="s">
        <v>361</v>
      </c>
      <c r="C44" s="47" t="s">
        <v>379</v>
      </c>
      <c r="D44" s="10" t="s">
        <v>380</v>
      </c>
      <c r="E44" s="45" t="s">
        <v>253</v>
      </c>
      <c r="F44" s="6" t="s">
        <v>252</v>
      </c>
    </row>
    <row r="45" spans="2:6" x14ac:dyDescent="0.15">
      <c r="B45" s="6" t="s">
        <v>358</v>
      </c>
      <c r="C45" s="43" t="s">
        <v>244</v>
      </c>
      <c r="D45" s="6" t="s">
        <v>80</v>
      </c>
      <c r="E45" s="45" t="s">
        <v>6</v>
      </c>
      <c r="F45" s="6" t="s">
        <v>81</v>
      </c>
    </row>
    <row r="46" spans="2:6" x14ac:dyDescent="0.15">
      <c r="B46" s="6" t="s">
        <v>359</v>
      </c>
      <c r="C46" s="43" t="s">
        <v>244</v>
      </c>
      <c r="D46" s="6" t="s">
        <v>80</v>
      </c>
      <c r="E46" s="45" t="s">
        <v>6</v>
      </c>
      <c r="F46" s="6" t="s">
        <v>81</v>
      </c>
    </row>
    <row r="47" spans="2:6" x14ac:dyDescent="0.15">
      <c r="B47" s="6" t="s">
        <v>362</v>
      </c>
      <c r="C47" s="43"/>
      <c r="D47" s="6"/>
      <c r="E47" s="45"/>
      <c r="F47" s="6"/>
    </row>
    <row r="49" spans="2:6" x14ac:dyDescent="0.15">
      <c r="B49" s="299" t="s">
        <v>372</v>
      </c>
      <c r="C49" s="297" t="s">
        <v>2</v>
      </c>
      <c r="D49" s="297"/>
      <c r="E49" s="298" t="s">
        <v>3</v>
      </c>
      <c r="F49" s="298"/>
    </row>
    <row r="50" spans="2:6" x14ac:dyDescent="0.15">
      <c r="B50" s="299"/>
      <c r="C50" s="42" t="s">
        <v>360</v>
      </c>
      <c r="D50" s="43" t="s">
        <v>4</v>
      </c>
      <c r="E50" s="44" t="s">
        <v>360</v>
      </c>
      <c r="F50" s="45" t="s">
        <v>4</v>
      </c>
    </row>
    <row r="51" spans="2:6" x14ac:dyDescent="0.15">
      <c r="B51" s="6" t="s">
        <v>373</v>
      </c>
      <c r="C51" s="47" t="s">
        <v>379</v>
      </c>
      <c r="D51" s="10" t="s">
        <v>380</v>
      </c>
      <c r="E51" s="72" t="s">
        <v>253</v>
      </c>
      <c r="F51" s="10" t="s">
        <v>245</v>
      </c>
    </row>
    <row r="52" spans="2:6" x14ac:dyDescent="0.15">
      <c r="B52" s="10" t="s">
        <v>374</v>
      </c>
      <c r="C52" s="73" t="s">
        <v>378</v>
      </c>
      <c r="D52" s="10" t="s">
        <v>73</v>
      </c>
      <c r="E52" s="72" t="s">
        <v>253</v>
      </c>
      <c r="F52" s="10" t="s">
        <v>246</v>
      </c>
    </row>
    <row r="54" spans="2:6" x14ac:dyDescent="0.15">
      <c r="B54" s="300" t="s">
        <v>376</v>
      </c>
      <c r="C54" s="297" t="s">
        <v>2</v>
      </c>
      <c r="D54" s="297"/>
      <c r="E54" s="298" t="s">
        <v>3</v>
      </c>
      <c r="F54" s="298"/>
    </row>
    <row r="55" spans="2:6" x14ac:dyDescent="0.15">
      <c r="B55" s="300"/>
      <c r="C55" s="42" t="s">
        <v>360</v>
      </c>
      <c r="D55" s="43" t="s">
        <v>4</v>
      </c>
      <c r="E55" s="44" t="s">
        <v>360</v>
      </c>
      <c r="F55" s="45" t="s">
        <v>4</v>
      </c>
    </row>
    <row r="56" spans="2:6" x14ac:dyDescent="0.15">
      <c r="B56" s="12" t="s">
        <v>377</v>
      </c>
      <c r="C56" s="47" t="s">
        <v>379</v>
      </c>
      <c r="D56" s="12" t="s">
        <v>380</v>
      </c>
      <c r="E56" s="72" t="s">
        <v>253</v>
      </c>
      <c r="F56" s="12" t="s">
        <v>249</v>
      </c>
    </row>
    <row r="57" spans="2:6" x14ac:dyDescent="0.15">
      <c r="B57" s="12" t="s">
        <v>381</v>
      </c>
      <c r="C57" s="70" t="s">
        <v>382</v>
      </c>
      <c r="D57" s="6" t="s">
        <v>250</v>
      </c>
      <c r="E57" s="71" t="s">
        <v>383</v>
      </c>
      <c r="F57" s="6" t="s">
        <v>251</v>
      </c>
    </row>
    <row r="58" spans="2:6" x14ac:dyDescent="0.15">
      <c r="B58" s="12" t="s">
        <v>384</v>
      </c>
      <c r="C58" s="70" t="s">
        <v>25</v>
      </c>
      <c r="D58" s="6" t="s">
        <v>75</v>
      </c>
      <c r="E58" s="71" t="s">
        <v>6</v>
      </c>
      <c r="F58" s="6" t="s">
        <v>248</v>
      </c>
    </row>
  </sheetData>
  <mergeCells count="9">
    <mergeCell ref="B2:B3"/>
    <mergeCell ref="C2:D2"/>
    <mergeCell ref="E2:F2"/>
    <mergeCell ref="B49:B50"/>
    <mergeCell ref="B54:B55"/>
    <mergeCell ref="C49:D49"/>
    <mergeCell ref="E49:F49"/>
    <mergeCell ref="C54:D54"/>
    <mergeCell ref="E54:F54"/>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D21"/>
  <sheetViews>
    <sheetView workbookViewId="0">
      <pane xSplit="1" ySplit="2" topLeftCell="B3" activePane="bottomRight" state="frozen"/>
      <selection activeCell="F15" sqref="F15:G15"/>
      <selection pane="topRight" activeCell="F15" sqref="F15:G15"/>
      <selection pane="bottomLeft" activeCell="F15" sqref="F15:G15"/>
      <selection pane="bottomRight" activeCell="C39" sqref="C39"/>
    </sheetView>
  </sheetViews>
  <sheetFormatPr defaultColWidth="8.875" defaultRowHeight="11.25" x14ac:dyDescent="0.15"/>
  <cols>
    <col min="1" max="1" width="44.875" style="110" customWidth="1"/>
    <col min="2" max="3" width="19.625" style="191" customWidth="1"/>
    <col min="4" max="4" width="19.625" style="110" hidden="1" customWidth="1"/>
    <col min="5" max="16384" width="8.875" style="110"/>
  </cols>
  <sheetData>
    <row r="1" spans="1:4" ht="21.75" thickBot="1" x14ac:dyDescent="0.25">
      <c r="A1" s="109" t="s">
        <v>1388</v>
      </c>
      <c r="B1" s="186" t="s">
        <v>692</v>
      </c>
      <c r="D1" s="244"/>
    </row>
    <row r="2" spans="1:4" ht="19.5" customHeight="1" thickBot="1" x14ac:dyDescent="0.25">
      <c r="A2" s="301" t="s">
        <v>1391</v>
      </c>
      <c r="B2" s="187" t="s">
        <v>84</v>
      </c>
      <c r="C2" s="187" t="s">
        <v>85</v>
      </c>
      <c r="D2" s="111" t="s">
        <v>86</v>
      </c>
    </row>
    <row r="3" spans="1:4" ht="12" x14ac:dyDescent="0.15">
      <c r="A3" s="112" t="s">
        <v>129</v>
      </c>
      <c r="B3" s="188">
        <v>24574354450</v>
      </c>
      <c r="C3" s="188">
        <v>26686257827</v>
      </c>
      <c r="D3" s="113"/>
    </row>
    <row r="4" spans="1:4" ht="12" x14ac:dyDescent="0.15">
      <c r="A4" s="114" t="s">
        <v>130</v>
      </c>
      <c r="B4" s="189">
        <v>-4163964918</v>
      </c>
      <c r="C4" s="189">
        <v>-4269964009</v>
      </c>
      <c r="D4" s="115"/>
    </row>
    <row r="5" spans="1:4" ht="12" x14ac:dyDescent="0.15">
      <c r="A5" s="114" t="s">
        <v>131</v>
      </c>
      <c r="B5" s="189">
        <v>3095890545</v>
      </c>
      <c r="C5" s="189">
        <v>3269262477</v>
      </c>
      <c r="D5" s="115"/>
    </row>
    <row r="6" spans="1:4" ht="12" x14ac:dyDescent="0.15">
      <c r="A6" s="114" t="s">
        <v>132</v>
      </c>
      <c r="B6" s="189">
        <v>2563762712</v>
      </c>
      <c r="C6" s="189">
        <v>2655066744</v>
      </c>
      <c r="D6" s="115"/>
    </row>
    <row r="7" spans="1:4" ht="12" x14ac:dyDescent="0.15">
      <c r="A7" s="114" t="s">
        <v>133</v>
      </c>
      <c r="B7" s="189">
        <v>532127833</v>
      </c>
      <c r="C7" s="189">
        <v>614195733</v>
      </c>
      <c r="D7" s="115"/>
    </row>
    <row r="8" spans="1:4" ht="12" x14ac:dyDescent="0.15">
      <c r="A8" s="114" t="s">
        <v>134</v>
      </c>
      <c r="B8" s="189">
        <v>-1068074373</v>
      </c>
      <c r="C8" s="189">
        <v>-1000701532</v>
      </c>
      <c r="D8" s="115"/>
    </row>
    <row r="9" spans="1:4" ht="12" x14ac:dyDescent="0.15">
      <c r="A9" s="114" t="s">
        <v>135</v>
      </c>
      <c r="B9" s="189" t="s">
        <v>1387</v>
      </c>
      <c r="C9" s="189" t="s">
        <v>1387</v>
      </c>
      <c r="D9" s="115"/>
    </row>
    <row r="10" spans="1:4" ht="12" x14ac:dyDescent="0.15">
      <c r="A10" s="114" t="s">
        <v>136</v>
      </c>
      <c r="B10" s="189" t="s">
        <v>1387</v>
      </c>
      <c r="C10" s="189" t="s">
        <v>1387</v>
      </c>
      <c r="D10" s="115"/>
    </row>
    <row r="11" spans="1:4" ht="12" x14ac:dyDescent="0.15">
      <c r="A11" s="114" t="s">
        <v>137</v>
      </c>
      <c r="B11" s="189" t="s">
        <v>1387</v>
      </c>
      <c r="C11" s="189" t="s">
        <v>1387</v>
      </c>
      <c r="D11" s="115"/>
    </row>
    <row r="12" spans="1:4" ht="12" x14ac:dyDescent="0.15">
      <c r="A12" s="114" t="s">
        <v>138</v>
      </c>
      <c r="B12" s="189" t="s">
        <v>1387</v>
      </c>
      <c r="C12" s="189" t="s">
        <v>1387</v>
      </c>
      <c r="D12" s="115"/>
    </row>
    <row r="13" spans="1:4" ht="12" x14ac:dyDescent="0.15">
      <c r="A13" s="114" t="s">
        <v>139</v>
      </c>
      <c r="B13" s="189" t="s">
        <v>1387</v>
      </c>
      <c r="C13" s="189" t="s">
        <v>1387</v>
      </c>
      <c r="D13" s="115"/>
    </row>
    <row r="14" spans="1:4" ht="12" x14ac:dyDescent="0.15">
      <c r="A14" s="114" t="s">
        <v>140</v>
      </c>
      <c r="B14" s="189" t="s">
        <v>1387</v>
      </c>
      <c r="C14" s="189" t="s">
        <v>1387</v>
      </c>
      <c r="D14" s="115"/>
    </row>
    <row r="15" spans="1:4" ht="12" x14ac:dyDescent="0.15">
      <c r="A15" s="114" t="s">
        <v>141</v>
      </c>
      <c r="B15" s="189" t="s">
        <v>1387</v>
      </c>
      <c r="C15" s="189" t="s">
        <v>1387</v>
      </c>
      <c r="D15" s="115"/>
    </row>
    <row r="16" spans="1:4" ht="12" x14ac:dyDescent="0.15">
      <c r="A16" s="114" t="s">
        <v>142</v>
      </c>
      <c r="B16" s="189" t="s">
        <v>1387</v>
      </c>
      <c r="C16" s="189" t="s">
        <v>1387</v>
      </c>
      <c r="D16" s="115"/>
    </row>
    <row r="17" spans="1:4" ht="12" x14ac:dyDescent="0.15">
      <c r="A17" s="114" t="s">
        <v>143</v>
      </c>
      <c r="B17" s="189" t="s">
        <v>1387</v>
      </c>
      <c r="C17" s="189" t="s">
        <v>1387</v>
      </c>
      <c r="D17" s="115"/>
    </row>
    <row r="18" spans="1:4" ht="12" x14ac:dyDescent="0.15">
      <c r="A18" s="114" t="s">
        <v>144</v>
      </c>
      <c r="B18" s="189" t="s">
        <v>1387</v>
      </c>
      <c r="C18" s="189" t="s">
        <v>1387</v>
      </c>
      <c r="D18" s="115"/>
    </row>
    <row r="19" spans="1:4" ht="12" x14ac:dyDescent="0.15">
      <c r="A19" s="114" t="s">
        <v>145</v>
      </c>
      <c r="B19" s="189" t="s">
        <v>1387</v>
      </c>
      <c r="C19" s="189" t="s">
        <v>1387</v>
      </c>
      <c r="D19" s="115"/>
    </row>
    <row r="20" spans="1:4" ht="12" x14ac:dyDescent="0.15">
      <c r="A20" s="114" t="s">
        <v>146</v>
      </c>
      <c r="B20" s="189">
        <v>-1068074373</v>
      </c>
      <c r="C20" s="189">
        <v>-1000701532</v>
      </c>
      <c r="D20" s="115"/>
    </row>
    <row r="21" spans="1:4" ht="12.75" thickBot="1" x14ac:dyDescent="0.2">
      <c r="A21" s="116" t="s">
        <v>147</v>
      </c>
      <c r="B21" s="190">
        <v>23506280077</v>
      </c>
      <c r="C21" s="190">
        <v>25685556295</v>
      </c>
      <c r="D21" s="117"/>
    </row>
  </sheetData>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D54"/>
  <sheetViews>
    <sheetView workbookViewId="0">
      <pane xSplit="1" ySplit="2" topLeftCell="B3" activePane="bottomRight" state="frozen"/>
      <selection activeCell="F15" sqref="F15:G15"/>
      <selection pane="topRight" activeCell="F15" sqref="F15:G15"/>
      <selection pane="bottomLeft" activeCell="F15" sqref="F15:G15"/>
      <selection pane="bottomRight" activeCell="E39" sqref="E39"/>
    </sheetView>
  </sheetViews>
  <sheetFormatPr defaultColWidth="8.875" defaultRowHeight="11.25" x14ac:dyDescent="0.15"/>
  <cols>
    <col min="1" max="1" width="44.875" style="110" customWidth="1"/>
    <col min="2" max="3" width="19.625" style="191" customWidth="1"/>
    <col min="4" max="4" width="19.625" style="110" hidden="1" customWidth="1"/>
    <col min="5" max="16384" width="8.875" style="110"/>
  </cols>
  <sheetData>
    <row r="1" spans="1:4" ht="21.75" thickBot="1" x14ac:dyDescent="0.25">
      <c r="A1" s="109" t="s">
        <v>1388</v>
      </c>
      <c r="B1" s="186" t="s">
        <v>692</v>
      </c>
      <c r="D1" s="244"/>
    </row>
    <row r="2" spans="1:4" ht="20.100000000000001" customHeight="1" thickBot="1" x14ac:dyDescent="0.25">
      <c r="A2" s="301" t="s">
        <v>1392</v>
      </c>
      <c r="B2" s="187" t="s">
        <v>84</v>
      </c>
      <c r="C2" s="187" t="s">
        <v>85</v>
      </c>
      <c r="D2" s="111" t="s">
        <v>86</v>
      </c>
    </row>
    <row r="3" spans="1:4" ht="12" x14ac:dyDescent="0.15">
      <c r="A3" s="112" t="s">
        <v>87</v>
      </c>
      <c r="B3" s="188"/>
      <c r="C3" s="188"/>
      <c r="D3" s="113"/>
    </row>
    <row r="4" spans="1:4" ht="12" x14ac:dyDescent="0.15">
      <c r="A4" s="114" t="s">
        <v>88</v>
      </c>
      <c r="B4" s="189">
        <v>3158608682</v>
      </c>
      <c r="C4" s="189">
        <v>3288165855</v>
      </c>
      <c r="D4" s="115"/>
    </row>
    <row r="5" spans="1:4" ht="12" x14ac:dyDescent="0.15">
      <c r="A5" s="114" t="s">
        <v>89</v>
      </c>
      <c r="B5" s="189">
        <v>1573175754</v>
      </c>
      <c r="C5" s="189">
        <v>1821876462</v>
      </c>
      <c r="D5" s="115"/>
    </row>
    <row r="6" spans="1:4" ht="12" x14ac:dyDescent="0.15">
      <c r="A6" s="114" t="s">
        <v>90</v>
      </c>
      <c r="B6" s="189">
        <v>648441197</v>
      </c>
      <c r="C6" s="189">
        <v>710499284</v>
      </c>
      <c r="D6" s="115"/>
    </row>
    <row r="7" spans="1:4" ht="12" x14ac:dyDescent="0.15">
      <c r="A7" s="114" t="s">
        <v>91</v>
      </c>
      <c r="B7" s="189">
        <v>870192290</v>
      </c>
      <c r="C7" s="189">
        <v>1023578518</v>
      </c>
      <c r="D7" s="115"/>
    </row>
    <row r="8" spans="1:4" ht="12" x14ac:dyDescent="0.15">
      <c r="A8" s="114" t="s">
        <v>92</v>
      </c>
      <c r="B8" s="189">
        <v>42565619</v>
      </c>
      <c r="C8" s="189">
        <v>75444212</v>
      </c>
      <c r="D8" s="115"/>
    </row>
    <row r="9" spans="1:4" ht="12" x14ac:dyDescent="0.15">
      <c r="A9" s="114" t="s">
        <v>93</v>
      </c>
      <c r="B9" s="189">
        <v>11976648</v>
      </c>
      <c r="C9" s="189">
        <v>12354448</v>
      </c>
      <c r="D9" s="115"/>
    </row>
    <row r="10" spans="1:4" ht="12" x14ac:dyDescent="0.15">
      <c r="A10" s="114" t="s">
        <v>94</v>
      </c>
      <c r="B10" s="189">
        <v>1585432928</v>
      </c>
      <c r="C10" s="189">
        <v>1466289393</v>
      </c>
      <c r="D10" s="115"/>
    </row>
    <row r="11" spans="1:4" ht="12" x14ac:dyDescent="0.15">
      <c r="A11" s="114" t="s">
        <v>95</v>
      </c>
      <c r="B11" s="189">
        <v>656097168</v>
      </c>
      <c r="C11" s="189">
        <v>1019223405</v>
      </c>
      <c r="D11" s="115"/>
    </row>
    <row r="12" spans="1:4" ht="12" x14ac:dyDescent="0.15">
      <c r="A12" s="114" t="s">
        <v>96</v>
      </c>
      <c r="B12" s="189">
        <v>347615528</v>
      </c>
      <c r="C12" s="189">
        <v>347615528</v>
      </c>
      <c r="D12" s="115"/>
    </row>
    <row r="13" spans="1:4" ht="12" x14ac:dyDescent="0.15">
      <c r="A13" s="114" t="s">
        <v>97</v>
      </c>
      <c r="B13" s="189">
        <v>579334052</v>
      </c>
      <c r="C13" s="189" t="s">
        <v>1387</v>
      </c>
      <c r="D13" s="115"/>
    </row>
    <row r="14" spans="1:4" ht="12" x14ac:dyDescent="0.15">
      <c r="A14" s="114" t="s">
        <v>93</v>
      </c>
      <c r="B14" s="189">
        <v>2386180</v>
      </c>
      <c r="C14" s="189">
        <v>99450460</v>
      </c>
      <c r="D14" s="115"/>
    </row>
    <row r="15" spans="1:4" ht="12" x14ac:dyDescent="0.15">
      <c r="A15" s="114" t="s">
        <v>98</v>
      </c>
      <c r="B15" s="189">
        <v>3372932903</v>
      </c>
      <c r="C15" s="189">
        <v>3746117416</v>
      </c>
      <c r="D15" s="115"/>
    </row>
    <row r="16" spans="1:4" ht="12" x14ac:dyDescent="0.15">
      <c r="A16" s="114" t="s">
        <v>99</v>
      </c>
      <c r="B16" s="189">
        <v>2564916814</v>
      </c>
      <c r="C16" s="189">
        <v>2656220646</v>
      </c>
      <c r="D16" s="115"/>
    </row>
    <row r="17" spans="1:4" ht="12" x14ac:dyDescent="0.15">
      <c r="A17" s="114" t="s">
        <v>100</v>
      </c>
      <c r="B17" s="189">
        <v>532127833</v>
      </c>
      <c r="C17" s="189">
        <v>614195733</v>
      </c>
      <c r="D17" s="115"/>
    </row>
    <row r="18" spans="1:4" ht="12" x14ac:dyDescent="0.15">
      <c r="A18" s="114" t="s">
        <v>101</v>
      </c>
      <c r="B18" s="189">
        <v>96579784</v>
      </c>
      <c r="C18" s="189">
        <v>204481504</v>
      </c>
      <c r="D18" s="115"/>
    </row>
    <row r="19" spans="1:4" ht="12" x14ac:dyDescent="0.15">
      <c r="A19" s="114" t="s">
        <v>102</v>
      </c>
      <c r="B19" s="189">
        <v>179308472</v>
      </c>
      <c r="C19" s="189">
        <v>271219533</v>
      </c>
      <c r="D19" s="115"/>
    </row>
    <row r="20" spans="1:4" ht="12" x14ac:dyDescent="0.15">
      <c r="A20" s="114" t="s">
        <v>103</v>
      </c>
      <c r="B20" s="189" t="s">
        <v>1387</v>
      </c>
      <c r="C20" s="189" t="s">
        <v>1387</v>
      </c>
      <c r="D20" s="115"/>
    </row>
    <row r="21" spans="1:4" ht="12" x14ac:dyDescent="0.15">
      <c r="A21" s="114" t="s">
        <v>104</v>
      </c>
      <c r="B21" s="189" t="s">
        <v>1387</v>
      </c>
      <c r="C21" s="189" t="s">
        <v>1387</v>
      </c>
      <c r="D21" s="115"/>
    </row>
    <row r="22" spans="1:4" ht="12" x14ac:dyDescent="0.15">
      <c r="A22" s="114" t="s">
        <v>105</v>
      </c>
      <c r="B22" s="189" t="s">
        <v>1387</v>
      </c>
      <c r="C22" s="189" t="s">
        <v>1387</v>
      </c>
      <c r="D22" s="115"/>
    </row>
    <row r="23" spans="1:4" ht="12" x14ac:dyDescent="0.15">
      <c r="A23" s="114" t="s">
        <v>106</v>
      </c>
      <c r="B23" s="189" t="s">
        <v>1387</v>
      </c>
      <c r="C23" s="189" t="s">
        <v>1387</v>
      </c>
      <c r="D23" s="115"/>
    </row>
    <row r="24" spans="1:4" ht="12" x14ac:dyDescent="0.15">
      <c r="A24" s="114" t="s">
        <v>107</v>
      </c>
      <c r="B24" s="189">
        <v>214324221</v>
      </c>
      <c r="C24" s="189">
        <v>457951561</v>
      </c>
      <c r="D24" s="115"/>
    </row>
    <row r="25" spans="1:4" ht="12" x14ac:dyDescent="0.15">
      <c r="A25" s="114" t="s">
        <v>108</v>
      </c>
      <c r="B25" s="189"/>
      <c r="C25" s="189"/>
      <c r="D25" s="115"/>
    </row>
    <row r="26" spans="1:4" ht="12" x14ac:dyDescent="0.15">
      <c r="A26" s="114" t="s">
        <v>109</v>
      </c>
      <c r="B26" s="189">
        <v>972306447</v>
      </c>
      <c r="C26" s="189">
        <v>1358537575</v>
      </c>
      <c r="D26" s="115"/>
    </row>
    <row r="27" spans="1:4" ht="12" x14ac:dyDescent="0.15">
      <c r="A27" s="114" t="s">
        <v>110</v>
      </c>
      <c r="B27" s="189">
        <v>426408627</v>
      </c>
      <c r="C27" s="189">
        <v>613920927</v>
      </c>
      <c r="D27" s="115"/>
    </row>
    <row r="28" spans="1:4" ht="12" x14ac:dyDescent="0.15">
      <c r="A28" s="114" t="s">
        <v>111</v>
      </c>
      <c r="B28" s="189">
        <v>495696820</v>
      </c>
      <c r="C28" s="189">
        <v>694415648</v>
      </c>
      <c r="D28" s="115"/>
    </row>
    <row r="29" spans="1:4" ht="12" x14ac:dyDescent="0.15">
      <c r="A29" s="114" t="s">
        <v>112</v>
      </c>
      <c r="B29" s="189">
        <v>41000</v>
      </c>
      <c r="C29" s="189">
        <v>41000</v>
      </c>
      <c r="D29" s="115"/>
    </row>
    <row r="30" spans="1:4" ht="12" x14ac:dyDescent="0.15">
      <c r="A30" s="114" t="s">
        <v>113</v>
      </c>
      <c r="B30" s="189">
        <v>50160000</v>
      </c>
      <c r="C30" s="189">
        <v>50160000</v>
      </c>
      <c r="D30" s="115"/>
    </row>
    <row r="31" spans="1:4" ht="12" x14ac:dyDescent="0.15">
      <c r="A31" s="114" t="s">
        <v>105</v>
      </c>
      <c r="B31" s="189" t="s">
        <v>1387</v>
      </c>
      <c r="C31" s="189" t="s">
        <v>1387</v>
      </c>
      <c r="D31" s="115"/>
    </row>
    <row r="32" spans="1:4" ht="12" x14ac:dyDescent="0.15">
      <c r="A32" s="114" t="s">
        <v>114</v>
      </c>
      <c r="B32" s="189">
        <v>907631966</v>
      </c>
      <c r="C32" s="189">
        <v>944070966</v>
      </c>
      <c r="D32" s="115"/>
    </row>
    <row r="33" spans="1:4" ht="12" x14ac:dyDescent="0.15">
      <c r="A33" s="114" t="s">
        <v>100</v>
      </c>
      <c r="B33" s="189" t="s">
        <v>1387</v>
      </c>
      <c r="C33" s="189" t="s">
        <v>1387</v>
      </c>
      <c r="D33" s="115"/>
    </row>
    <row r="34" spans="1:4" ht="12" x14ac:dyDescent="0.15">
      <c r="A34" s="114" t="s">
        <v>115</v>
      </c>
      <c r="B34" s="189">
        <v>705719241</v>
      </c>
      <c r="C34" s="189">
        <v>742158241</v>
      </c>
      <c r="D34" s="115"/>
    </row>
    <row r="35" spans="1:4" ht="12" x14ac:dyDescent="0.15">
      <c r="A35" s="114" t="s">
        <v>116</v>
      </c>
      <c r="B35" s="189">
        <v>46850000</v>
      </c>
      <c r="C35" s="189">
        <v>46850000</v>
      </c>
      <c r="D35" s="115"/>
    </row>
    <row r="36" spans="1:4" ht="12" x14ac:dyDescent="0.15">
      <c r="A36" s="114" t="s">
        <v>117</v>
      </c>
      <c r="B36" s="189">
        <v>155062725</v>
      </c>
      <c r="C36" s="189">
        <v>155062725</v>
      </c>
      <c r="D36" s="115"/>
    </row>
    <row r="37" spans="1:4" ht="12" x14ac:dyDescent="0.15">
      <c r="A37" s="114" t="s">
        <v>102</v>
      </c>
      <c r="B37" s="189" t="s">
        <v>1387</v>
      </c>
      <c r="C37" s="189" t="s">
        <v>1387</v>
      </c>
      <c r="D37" s="115"/>
    </row>
    <row r="38" spans="1:4" ht="12" x14ac:dyDescent="0.15">
      <c r="A38" s="114" t="s">
        <v>118</v>
      </c>
      <c r="B38" s="189">
        <v>-64674481</v>
      </c>
      <c r="C38" s="189">
        <v>-414466609</v>
      </c>
      <c r="D38" s="115"/>
    </row>
    <row r="39" spans="1:4" ht="12" x14ac:dyDescent="0.15">
      <c r="A39" s="114" t="s">
        <v>119</v>
      </c>
      <c r="B39" s="189"/>
      <c r="C39" s="189"/>
      <c r="D39" s="115"/>
    </row>
    <row r="40" spans="1:4" ht="12" x14ac:dyDescent="0.15">
      <c r="A40" s="114" t="s">
        <v>120</v>
      </c>
      <c r="B40" s="189">
        <v>429004072</v>
      </c>
      <c r="C40" s="189">
        <v>576998660</v>
      </c>
      <c r="D40" s="115"/>
    </row>
    <row r="41" spans="1:4" ht="12" x14ac:dyDescent="0.15">
      <c r="A41" s="114" t="s">
        <v>121</v>
      </c>
      <c r="B41" s="189">
        <v>418168552</v>
      </c>
      <c r="C41" s="189">
        <v>566163140</v>
      </c>
      <c r="D41" s="115"/>
    </row>
    <row r="42" spans="1:4" ht="12" x14ac:dyDescent="0.15">
      <c r="A42" s="114" t="s">
        <v>105</v>
      </c>
      <c r="B42" s="189">
        <v>10835520</v>
      </c>
      <c r="C42" s="189">
        <v>10835520</v>
      </c>
      <c r="D42" s="115"/>
    </row>
    <row r="43" spans="1:4" ht="12" x14ac:dyDescent="0.15">
      <c r="A43" s="114" t="s">
        <v>122</v>
      </c>
      <c r="B43" s="189">
        <v>319841000</v>
      </c>
      <c r="C43" s="189">
        <v>563941000</v>
      </c>
      <c r="D43" s="115"/>
    </row>
    <row r="44" spans="1:4" ht="12" x14ac:dyDescent="0.15">
      <c r="A44" s="114" t="s">
        <v>123</v>
      </c>
      <c r="B44" s="189">
        <v>319841000</v>
      </c>
      <c r="C44" s="189">
        <v>563941000</v>
      </c>
      <c r="D44" s="115"/>
    </row>
    <row r="45" spans="1:4" ht="12" x14ac:dyDescent="0.15">
      <c r="A45" s="114" t="s">
        <v>102</v>
      </c>
      <c r="B45" s="189" t="s">
        <v>1387</v>
      </c>
      <c r="C45" s="189" t="s">
        <v>1387</v>
      </c>
      <c r="D45" s="115"/>
    </row>
    <row r="46" spans="1:4" ht="12" x14ac:dyDescent="0.15">
      <c r="A46" s="114" t="s">
        <v>124</v>
      </c>
      <c r="B46" s="189">
        <v>-109163072</v>
      </c>
      <c r="C46" s="189">
        <v>-13057660</v>
      </c>
      <c r="D46" s="115"/>
    </row>
    <row r="47" spans="1:4" ht="12" x14ac:dyDescent="0.15">
      <c r="A47" s="114" t="s">
        <v>125</v>
      </c>
      <c r="B47" s="189">
        <v>40486668</v>
      </c>
      <c r="C47" s="189">
        <v>30427292</v>
      </c>
      <c r="D47" s="115"/>
    </row>
    <row r="48" spans="1:4" ht="12" x14ac:dyDescent="0.15">
      <c r="A48" s="114" t="s">
        <v>126</v>
      </c>
      <c r="B48" s="189">
        <v>184309660</v>
      </c>
      <c r="C48" s="189">
        <v>200779313</v>
      </c>
      <c r="D48" s="115"/>
    </row>
    <row r="49" spans="1:4" ht="12" x14ac:dyDescent="0.15">
      <c r="A49" s="114" t="s">
        <v>127</v>
      </c>
      <c r="B49" s="189" t="s">
        <v>1387</v>
      </c>
      <c r="C49" s="189" t="s">
        <v>1387</v>
      </c>
      <c r="D49" s="115"/>
    </row>
    <row r="50" spans="1:4" ht="12" x14ac:dyDescent="0.15">
      <c r="A50" s="114" t="s">
        <v>128</v>
      </c>
      <c r="B50" s="189">
        <v>224796328</v>
      </c>
      <c r="C50" s="189">
        <v>231206605</v>
      </c>
      <c r="D50" s="115"/>
    </row>
    <row r="51" spans="1:4" ht="12" x14ac:dyDescent="0.15">
      <c r="A51" s="114" t="s">
        <v>540</v>
      </c>
      <c r="B51" s="189">
        <v>47051227</v>
      </c>
      <c r="C51" s="189">
        <v>47051227</v>
      </c>
      <c r="D51" s="115"/>
    </row>
    <row r="52" spans="1:4" ht="12" x14ac:dyDescent="0.15">
      <c r="A52" s="114" t="s">
        <v>541</v>
      </c>
      <c r="B52" s="189">
        <v>-26312935</v>
      </c>
      <c r="C52" s="189">
        <v>-26312935</v>
      </c>
      <c r="D52" s="115"/>
    </row>
    <row r="53" spans="1:4" ht="12" x14ac:dyDescent="0.15">
      <c r="A53" s="114" t="s">
        <v>542</v>
      </c>
      <c r="B53" s="189">
        <v>20738292</v>
      </c>
      <c r="C53" s="189">
        <v>20738292</v>
      </c>
      <c r="D53" s="115"/>
    </row>
    <row r="54" spans="1:4" ht="12.75" thickBot="1" x14ac:dyDescent="0.2">
      <c r="A54" s="116" t="s">
        <v>543</v>
      </c>
      <c r="B54" s="190">
        <v>245534620</v>
      </c>
      <c r="C54" s="190">
        <v>251944897</v>
      </c>
      <c r="D54" s="117"/>
    </row>
  </sheetData>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2:L16"/>
  <sheetViews>
    <sheetView workbookViewId="0"/>
  </sheetViews>
  <sheetFormatPr defaultRowHeight="13.5" x14ac:dyDescent="0.15"/>
  <cols>
    <col min="4" max="4" width="3" customWidth="1"/>
    <col min="5" max="5" width="11.875" customWidth="1"/>
    <col min="6" max="6" width="4" customWidth="1"/>
    <col min="7" max="7" width="12.875" customWidth="1"/>
    <col min="8" max="8" width="3" customWidth="1"/>
    <col min="9" max="9" width="12.25" customWidth="1"/>
    <col min="11" max="12" width="32.75" customWidth="1"/>
  </cols>
  <sheetData>
    <row r="2" spans="2:12" s="77" customFormat="1" ht="16.5" customHeight="1" thickBot="1" x14ac:dyDescent="0.2">
      <c r="K2" s="78" t="s">
        <v>473</v>
      </c>
      <c r="L2" s="78" t="s">
        <v>474</v>
      </c>
    </row>
    <row r="3" spans="2:12" s="77" customFormat="1" ht="16.5" customHeight="1" x14ac:dyDescent="0.15">
      <c r="B3" s="257" t="s">
        <v>260</v>
      </c>
      <c r="C3" s="258"/>
      <c r="D3" s="261"/>
      <c r="E3" s="79" t="s">
        <v>261</v>
      </c>
      <c r="F3" s="263"/>
      <c r="G3" s="79" t="s">
        <v>263</v>
      </c>
      <c r="H3" s="263"/>
      <c r="I3" s="79" t="s">
        <v>264</v>
      </c>
      <c r="K3" s="249" t="s">
        <v>475</v>
      </c>
      <c r="L3" s="245" t="s">
        <v>476</v>
      </c>
    </row>
    <row r="4" spans="2:12" s="77" customFormat="1" ht="16.5" customHeight="1" thickBot="1" x14ac:dyDescent="0.2">
      <c r="B4" s="259"/>
      <c r="C4" s="260"/>
      <c r="D4" s="262"/>
      <c r="E4" s="80" t="s">
        <v>262</v>
      </c>
      <c r="F4" s="264"/>
      <c r="G4" s="80" t="s">
        <v>262</v>
      </c>
      <c r="H4" s="264"/>
      <c r="I4" s="80" t="s">
        <v>262</v>
      </c>
      <c r="K4" s="250"/>
      <c r="L4" s="246"/>
    </row>
    <row r="5" spans="2:12" s="77" customFormat="1" ht="16.5" customHeight="1" thickBot="1" x14ac:dyDescent="0.2">
      <c r="B5" s="81" t="s">
        <v>265</v>
      </c>
      <c r="C5" s="82" t="s">
        <v>266</v>
      </c>
      <c r="D5" s="253"/>
      <c r="E5" s="83" t="s">
        <v>267</v>
      </c>
      <c r="F5" s="266"/>
      <c r="G5" s="83" t="s">
        <v>268</v>
      </c>
      <c r="H5" s="253"/>
      <c r="I5" s="83" t="s">
        <v>107</v>
      </c>
      <c r="K5" s="250"/>
      <c r="L5" s="246"/>
    </row>
    <row r="6" spans="2:12" s="77" customFormat="1" ht="16.5" customHeight="1" x14ac:dyDescent="0.15">
      <c r="B6" s="84" t="s">
        <v>269</v>
      </c>
      <c r="C6" s="253"/>
      <c r="D6" s="254"/>
      <c r="E6" s="251" t="s">
        <v>272</v>
      </c>
      <c r="F6" s="267"/>
      <c r="G6" s="269" t="s">
        <v>243</v>
      </c>
      <c r="H6" s="254"/>
      <c r="I6" s="251" t="s">
        <v>118</v>
      </c>
      <c r="K6" s="250"/>
      <c r="L6" s="247" t="s">
        <v>477</v>
      </c>
    </row>
    <row r="7" spans="2:12" s="77" customFormat="1" ht="16.5" customHeight="1" thickBot="1" x14ac:dyDescent="0.2">
      <c r="B7" s="84" t="s">
        <v>270</v>
      </c>
      <c r="C7" s="254"/>
      <c r="D7" s="254"/>
      <c r="E7" s="252"/>
      <c r="F7" s="267"/>
      <c r="G7" s="270"/>
      <c r="H7" s="254"/>
      <c r="I7" s="252"/>
      <c r="K7" s="250"/>
      <c r="L7" s="248"/>
    </row>
    <row r="8" spans="2:12" s="77" customFormat="1" ht="16.5" customHeight="1" thickBot="1" x14ac:dyDescent="0.2">
      <c r="B8" s="85" t="s">
        <v>271</v>
      </c>
      <c r="C8" s="254"/>
      <c r="D8" s="254"/>
      <c r="E8" s="83" t="s">
        <v>273</v>
      </c>
      <c r="F8" s="267"/>
      <c r="G8" s="83" t="s">
        <v>274</v>
      </c>
      <c r="H8" s="254"/>
      <c r="I8" s="83" t="s">
        <v>124</v>
      </c>
      <c r="K8" s="250"/>
      <c r="L8" s="248"/>
    </row>
    <row r="9" spans="2:12" x14ac:dyDescent="0.15">
      <c r="B9" s="253"/>
      <c r="C9" s="254"/>
      <c r="D9" s="254"/>
      <c r="E9" s="256" t="s">
        <v>275</v>
      </c>
      <c r="F9" s="267"/>
      <c r="G9" s="13" t="s">
        <v>276</v>
      </c>
      <c r="H9" s="254"/>
      <c r="I9" s="256" t="s">
        <v>268</v>
      </c>
    </row>
    <row r="10" spans="2:12" ht="14.25" thickBot="1" x14ac:dyDescent="0.2">
      <c r="B10" s="254"/>
      <c r="C10" s="255"/>
      <c r="D10" s="254"/>
      <c r="E10" s="255"/>
      <c r="F10" s="267"/>
      <c r="G10" s="14" t="s">
        <v>277</v>
      </c>
      <c r="H10" s="254"/>
      <c r="I10" s="255"/>
    </row>
    <row r="11" spans="2:12" ht="14.25" thickBot="1" x14ac:dyDescent="0.2">
      <c r="B11" s="255"/>
      <c r="C11" s="15" t="s">
        <v>278</v>
      </c>
      <c r="D11" s="265"/>
      <c r="E11" s="16" t="s">
        <v>243</v>
      </c>
      <c r="F11" s="268"/>
      <c r="G11" s="15" t="s">
        <v>279</v>
      </c>
      <c r="H11" s="265"/>
      <c r="I11" s="17" t="s">
        <v>279</v>
      </c>
    </row>
    <row r="12" spans="2:12" x14ac:dyDescent="0.15">
      <c r="B12" s="19"/>
      <c r="C12" s="19"/>
      <c r="D12" s="19"/>
      <c r="E12" s="19"/>
      <c r="F12" s="19"/>
      <c r="G12" s="19"/>
      <c r="H12" s="19"/>
      <c r="I12" s="19"/>
    </row>
    <row r="13" spans="2:12" x14ac:dyDescent="0.15">
      <c r="B13" s="19"/>
      <c r="C13" s="19"/>
      <c r="D13" s="19"/>
      <c r="E13" s="19"/>
      <c r="F13" s="19"/>
      <c r="G13" s="19"/>
      <c r="H13" s="19"/>
      <c r="I13" s="19"/>
    </row>
    <row r="14" spans="2:12" x14ac:dyDescent="0.15">
      <c r="B14" s="19"/>
      <c r="C14" s="19"/>
      <c r="D14" s="19"/>
      <c r="E14" s="19"/>
      <c r="F14" s="19"/>
      <c r="G14" s="19"/>
      <c r="H14" s="19"/>
      <c r="I14" s="19"/>
    </row>
    <row r="15" spans="2:12" x14ac:dyDescent="0.15">
      <c r="B15" s="19"/>
      <c r="C15" s="19"/>
      <c r="D15" s="19"/>
      <c r="E15" s="19"/>
      <c r="F15" s="19"/>
      <c r="G15" s="19"/>
      <c r="H15" s="19"/>
      <c r="I15" s="19"/>
    </row>
    <row r="16" spans="2:12" x14ac:dyDescent="0.15">
      <c r="H16" s="18"/>
    </row>
  </sheetData>
  <mergeCells count="17">
    <mergeCell ref="G6:G7"/>
    <mergeCell ref="L3:L5"/>
    <mergeCell ref="L6:L8"/>
    <mergeCell ref="K3:K8"/>
    <mergeCell ref="I6:I7"/>
    <mergeCell ref="B9:B11"/>
    <mergeCell ref="E9:E10"/>
    <mergeCell ref="I9:I10"/>
    <mergeCell ref="B3:C4"/>
    <mergeCell ref="D3:D4"/>
    <mergeCell ref="F3:F4"/>
    <mergeCell ref="H3:H4"/>
    <mergeCell ref="D5:D11"/>
    <mergeCell ref="F5:F11"/>
    <mergeCell ref="H5:H11"/>
    <mergeCell ref="C6:C10"/>
    <mergeCell ref="E6:E7"/>
  </mergeCells>
  <phoneticPr fontId="1"/>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39997558519241921"/>
    <pageSetUpPr fitToPage="1"/>
  </sheetPr>
  <dimension ref="A1:B94"/>
  <sheetViews>
    <sheetView workbookViewId="0">
      <selection activeCell="I8" sqref="I8"/>
    </sheetView>
  </sheetViews>
  <sheetFormatPr defaultRowHeight="13.5" outlineLevelRow="1" x14ac:dyDescent="0.15"/>
  <cols>
    <col min="1" max="1" width="26" style="3" customWidth="1"/>
    <col min="2" max="2" width="47.75" style="103" customWidth="1"/>
  </cols>
  <sheetData>
    <row r="1" spans="1:2" ht="21" x14ac:dyDescent="0.2">
      <c r="A1" s="1" t="s">
        <v>280</v>
      </c>
      <c r="B1" s="2" t="s">
        <v>467</v>
      </c>
    </row>
    <row r="2" spans="1:2" ht="16.5" customHeight="1" x14ac:dyDescent="0.15">
      <c r="A2" s="92" t="s">
        <v>281</v>
      </c>
      <c r="B2" s="93" t="s">
        <v>414</v>
      </c>
    </row>
    <row r="3" spans="1:2" ht="16.5" customHeight="1" x14ac:dyDescent="0.15">
      <c r="A3" s="34" t="s">
        <v>148</v>
      </c>
      <c r="B3" s="20"/>
    </row>
    <row r="4" spans="1:2" ht="16.5" customHeight="1" x14ac:dyDescent="0.15">
      <c r="A4" s="34" t="s">
        <v>149</v>
      </c>
      <c r="B4" s="35" t="s">
        <v>306</v>
      </c>
    </row>
    <row r="5" spans="1:2" ht="16.5" customHeight="1" x14ac:dyDescent="0.15">
      <c r="A5" s="34" t="s">
        <v>150</v>
      </c>
      <c r="B5" s="35" t="s">
        <v>512</v>
      </c>
    </row>
    <row r="6" spans="1:2" ht="16.5" customHeight="1" x14ac:dyDescent="0.15">
      <c r="A6" s="34" t="s">
        <v>151</v>
      </c>
      <c r="B6" s="35" t="s">
        <v>311</v>
      </c>
    </row>
    <row r="7" spans="1:2" ht="16.5" customHeight="1" x14ac:dyDescent="0.15">
      <c r="A7" s="34" t="s">
        <v>152</v>
      </c>
      <c r="B7" s="35" t="s">
        <v>302</v>
      </c>
    </row>
    <row r="8" spans="1:2" ht="16.5" customHeight="1" x14ac:dyDescent="0.15">
      <c r="A8" s="34" t="s">
        <v>153</v>
      </c>
      <c r="B8" s="35" t="s">
        <v>302</v>
      </c>
    </row>
    <row r="9" spans="1:2" ht="16.5" customHeight="1" x14ac:dyDescent="0.15">
      <c r="A9" s="34" t="s">
        <v>154</v>
      </c>
      <c r="B9" s="35" t="s">
        <v>302</v>
      </c>
    </row>
    <row r="10" spans="1:2" ht="16.5" customHeight="1" x14ac:dyDescent="0.15">
      <c r="A10" s="34" t="s">
        <v>155</v>
      </c>
      <c r="B10" s="35" t="s">
        <v>302</v>
      </c>
    </row>
    <row r="11" spans="1:2" ht="16.5" customHeight="1" x14ac:dyDescent="0.15">
      <c r="A11" s="34" t="s">
        <v>156</v>
      </c>
      <c r="B11" s="35" t="s">
        <v>302</v>
      </c>
    </row>
    <row r="12" spans="1:2" ht="16.5" customHeight="1" x14ac:dyDescent="0.15">
      <c r="A12" s="34" t="s">
        <v>157</v>
      </c>
      <c r="B12" s="35" t="s">
        <v>302</v>
      </c>
    </row>
    <row r="13" spans="1:2" ht="16.5" hidden="1" customHeight="1" outlineLevel="1" x14ac:dyDescent="0.15">
      <c r="A13" s="34" t="s">
        <v>158</v>
      </c>
      <c r="B13" s="60" t="s">
        <v>531</v>
      </c>
    </row>
    <row r="14" spans="1:2" ht="16.5" hidden="1" customHeight="1" outlineLevel="1" x14ac:dyDescent="0.15">
      <c r="A14" s="34" t="s">
        <v>159</v>
      </c>
      <c r="B14" s="60" t="s">
        <v>531</v>
      </c>
    </row>
    <row r="15" spans="1:2" ht="16.5" hidden="1" customHeight="1" outlineLevel="1" x14ac:dyDescent="0.15">
      <c r="A15" s="34" t="s">
        <v>160</v>
      </c>
      <c r="B15" s="60" t="s">
        <v>531</v>
      </c>
    </row>
    <row r="16" spans="1:2" ht="16.5" hidden="1" customHeight="1" outlineLevel="1" x14ac:dyDescent="0.15">
      <c r="A16" s="34" t="s">
        <v>161</v>
      </c>
      <c r="B16" s="60" t="s">
        <v>531</v>
      </c>
    </row>
    <row r="17" spans="1:2" ht="16.5" hidden="1" customHeight="1" outlineLevel="1" x14ac:dyDescent="0.15">
      <c r="A17" s="34" t="s">
        <v>162</v>
      </c>
      <c r="B17" s="60" t="s">
        <v>531</v>
      </c>
    </row>
    <row r="18" spans="1:2" ht="16.5" hidden="1" customHeight="1" outlineLevel="1" x14ac:dyDescent="0.15">
      <c r="A18" s="34" t="s">
        <v>163</v>
      </c>
      <c r="B18" s="60" t="s">
        <v>531</v>
      </c>
    </row>
    <row r="19" spans="1:2" ht="16.5" hidden="1" customHeight="1" outlineLevel="1" x14ac:dyDescent="0.15">
      <c r="A19" s="34" t="s">
        <v>164</v>
      </c>
      <c r="B19" s="60" t="s">
        <v>531</v>
      </c>
    </row>
    <row r="20" spans="1:2" ht="16.5" hidden="1" customHeight="1" outlineLevel="1" x14ac:dyDescent="0.15">
      <c r="A20" s="34" t="s">
        <v>165</v>
      </c>
      <c r="B20" s="60" t="s">
        <v>531</v>
      </c>
    </row>
    <row r="21" spans="1:2" ht="16.5" customHeight="1" collapsed="1" x14ac:dyDescent="0.15">
      <c r="A21" s="34" t="s">
        <v>166</v>
      </c>
      <c r="B21" s="60" t="s">
        <v>531</v>
      </c>
    </row>
    <row r="22" spans="1:2" ht="16.5" customHeight="1" x14ac:dyDescent="0.15">
      <c r="A22" s="34" t="s">
        <v>167</v>
      </c>
      <c r="B22" s="35" t="s">
        <v>302</v>
      </c>
    </row>
    <row r="23" spans="1:2" ht="16.5" customHeight="1" x14ac:dyDescent="0.15">
      <c r="A23" s="34" t="s">
        <v>152</v>
      </c>
      <c r="B23" s="35" t="s">
        <v>302</v>
      </c>
    </row>
    <row r="24" spans="1:2" ht="16.5" customHeight="1" x14ac:dyDescent="0.15">
      <c r="A24" s="34" t="s">
        <v>555</v>
      </c>
      <c r="B24" s="35" t="s">
        <v>302</v>
      </c>
    </row>
    <row r="25" spans="1:2" ht="16.5" customHeight="1" x14ac:dyDescent="0.15">
      <c r="A25" s="34" t="s">
        <v>155</v>
      </c>
      <c r="B25" s="35" t="s">
        <v>302</v>
      </c>
    </row>
    <row r="26" spans="1:2" ht="16.5" customHeight="1" x14ac:dyDescent="0.15">
      <c r="A26" s="34" t="s">
        <v>156</v>
      </c>
      <c r="B26" s="35" t="s">
        <v>302</v>
      </c>
    </row>
    <row r="27" spans="1:2" ht="16.5" customHeight="1" x14ac:dyDescent="0.15">
      <c r="A27" s="34" t="s">
        <v>157</v>
      </c>
      <c r="B27" s="35" t="s">
        <v>302</v>
      </c>
    </row>
    <row r="28" spans="1:2" ht="16.5" hidden="1" customHeight="1" outlineLevel="1" x14ac:dyDescent="0.15">
      <c r="A28" s="34" t="s">
        <v>164</v>
      </c>
      <c r="B28" s="60" t="s">
        <v>531</v>
      </c>
    </row>
    <row r="29" spans="1:2" ht="16.5" hidden="1" customHeight="1" outlineLevel="1" x14ac:dyDescent="0.15">
      <c r="A29" s="34" t="s">
        <v>165</v>
      </c>
      <c r="B29" s="60" t="s">
        <v>531</v>
      </c>
    </row>
    <row r="30" spans="1:2" ht="16.5" customHeight="1" collapsed="1" x14ac:dyDescent="0.15">
      <c r="A30" s="34" t="s">
        <v>166</v>
      </c>
      <c r="B30" s="35" t="s">
        <v>302</v>
      </c>
    </row>
    <row r="31" spans="1:2" ht="16.5" customHeight="1" x14ac:dyDescent="0.15">
      <c r="A31" s="34" t="s">
        <v>168</v>
      </c>
      <c r="B31" s="35" t="s">
        <v>302</v>
      </c>
    </row>
    <row r="32" spans="1:2" ht="16.5" customHeight="1" x14ac:dyDescent="0.15">
      <c r="A32" s="34" t="s">
        <v>169</v>
      </c>
      <c r="B32" s="35" t="s">
        <v>302</v>
      </c>
    </row>
    <row r="33" spans="1:2" ht="16.5" customHeight="1" x14ac:dyDescent="0.15">
      <c r="A33" s="34" t="s">
        <v>170</v>
      </c>
      <c r="B33" s="35" t="s">
        <v>303</v>
      </c>
    </row>
    <row r="34" spans="1:2" ht="16.5" customHeight="1" x14ac:dyDescent="0.15">
      <c r="A34" s="34" t="s">
        <v>171</v>
      </c>
      <c r="B34" s="35" t="s">
        <v>302</v>
      </c>
    </row>
    <row r="35" spans="1:2" ht="16.5" hidden="1" customHeight="1" outlineLevel="1" x14ac:dyDescent="0.15">
      <c r="A35" s="34" t="s">
        <v>172</v>
      </c>
      <c r="B35" s="35" t="s">
        <v>302</v>
      </c>
    </row>
    <row r="36" spans="1:2" ht="16.5" customHeight="1" collapsed="1" x14ac:dyDescent="0.15">
      <c r="A36" s="34" t="s">
        <v>173</v>
      </c>
      <c r="B36" s="35" t="s">
        <v>310</v>
      </c>
    </row>
    <row r="37" spans="1:2" ht="16.5" customHeight="1" x14ac:dyDescent="0.15">
      <c r="A37" s="34" t="s">
        <v>174</v>
      </c>
      <c r="B37" s="35" t="s">
        <v>304</v>
      </c>
    </row>
    <row r="38" spans="1:2" ht="16.5" customHeight="1" x14ac:dyDescent="0.15">
      <c r="A38" s="34" t="s">
        <v>175</v>
      </c>
      <c r="B38" s="60" t="s">
        <v>519</v>
      </c>
    </row>
    <row r="39" spans="1:2" ht="16.5" customHeight="1" x14ac:dyDescent="0.15">
      <c r="A39" s="34" t="s">
        <v>176</v>
      </c>
      <c r="B39" s="99" t="s">
        <v>539</v>
      </c>
    </row>
    <row r="40" spans="1:2" ht="16.5" hidden="1" customHeight="1" outlineLevel="1" x14ac:dyDescent="0.15">
      <c r="A40" s="34" t="s">
        <v>164</v>
      </c>
      <c r="B40" s="60" t="s">
        <v>520</v>
      </c>
    </row>
    <row r="41" spans="1:2" ht="16.5" hidden="1" customHeight="1" outlineLevel="1" x14ac:dyDescent="0.15">
      <c r="A41" s="34" t="s">
        <v>177</v>
      </c>
      <c r="B41" s="60" t="s">
        <v>531</v>
      </c>
    </row>
    <row r="42" spans="1:2" ht="16.5" customHeight="1" collapsed="1" x14ac:dyDescent="0.15">
      <c r="A42" s="34" t="s">
        <v>178</v>
      </c>
      <c r="B42" s="60" t="s">
        <v>521</v>
      </c>
    </row>
    <row r="43" spans="1:2" ht="16.5" customHeight="1" x14ac:dyDescent="0.15">
      <c r="A43" s="34" t="s">
        <v>179</v>
      </c>
      <c r="B43" s="60" t="s">
        <v>519</v>
      </c>
    </row>
    <row r="44" spans="1:2" ht="16.5" customHeight="1" x14ac:dyDescent="0.15">
      <c r="A44" s="34" t="s">
        <v>180</v>
      </c>
      <c r="B44" s="35" t="s">
        <v>305</v>
      </c>
    </row>
    <row r="45" spans="1:2" ht="16.5" customHeight="1" x14ac:dyDescent="0.15">
      <c r="A45" s="34" t="s">
        <v>181</v>
      </c>
      <c r="B45" s="60" t="s">
        <v>519</v>
      </c>
    </row>
    <row r="46" spans="1:2" ht="16.5" customHeight="1" x14ac:dyDescent="0.15">
      <c r="A46" s="34" t="s">
        <v>164</v>
      </c>
      <c r="B46" s="60" t="s">
        <v>525</v>
      </c>
    </row>
    <row r="47" spans="1:2" ht="16.5" hidden="1" customHeight="1" outlineLevel="1" x14ac:dyDescent="0.15">
      <c r="A47" s="34" t="s">
        <v>172</v>
      </c>
      <c r="B47" s="60" t="s">
        <v>531</v>
      </c>
    </row>
    <row r="48" spans="1:2" ht="16.5" customHeight="1" collapsed="1" x14ac:dyDescent="0.15">
      <c r="A48" s="34" t="s">
        <v>182</v>
      </c>
      <c r="B48" s="100" t="s">
        <v>528</v>
      </c>
    </row>
    <row r="49" spans="1:2" ht="16.5" customHeight="1" x14ac:dyDescent="0.15">
      <c r="A49" s="34" t="s">
        <v>183</v>
      </c>
      <c r="B49" s="35" t="s">
        <v>538</v>
      </c>
    </row>
    <row r="50" spans="1:2" ht="16.5" customHeight="1" x14ac:dyDescent="0.15">
      <c r="A50" s="34" t="s">
        <v>184</v>
      </c>
      <c r="B50" s="35" t="s">
        <v>529</v>
      </c>
    </row>
    <row r="51" spans="1:2" ht="16.5" customHeight="1" x14ac:dyDescent="0.15">
      <c r="A51" s="34" t="s">
        <v>536</v>
      </c>
      <c r="B51" s="35" t="s">
        <v>415</v>
      </c>
    </row>
    <row r="52" spans="1:2" ht="16.5" hidden="1" customHeight="1" outlineLevel="1" x14ac:dyDescent="0.15">
      <c r="A52" s="34" t="s">
        <v>537</v>
      </c>
      <c r="B52" s="60" t="s">
        <v>531</v>
      </c>
    </row>
    <row r="53" spans="1:2" ht="16.5" customHeight="1" collapsed="1" x14ac:dyDescent="0.15">
      <c r="A53" s="34" t="s">
        <v>185</v>
      </c>
      <c r="B53" s="35" t="s">
        <v>527</v>
      </c>
    </row>
    <row r="54" spans="1:2" ht="16.5" hidden="1" customHeight="1" outlineLevel="1" x14ac:dyDescent="0.15">
      <c r="A54" s="34" t="s">
        <v>186</v>
      </c>
      <c r="B54" s="60" t="s">
        <v>531</v>
      </c>
    </row>
    <row r="55" spans="1:2" ht="16.5" customHeight="1" collapsed="1" x14ac:dyDescent="0.15">
      <c r="A55" s="34" t="s">
        <v>187</v>
      </c>
      <c r="B55" s="60" t="s">
        <v>509</v>
      </c>
    </row>
    <row r="56" spans="1:2" ht="16.5" customHeight="1" x14ac:dyDescent="0.15">
      <c r="A56" s="34" t="s">
        <v>188</v>
      </c>
      <c r="B56" s="60" t="s">
        <v>519</v>
      </c>
    </row>
    <row r="57" spans="1:2" ht="16.5" hidden="1" customHeight="1" outlineLevel="1" x14ac:dyDescent="0.15">
      <c r="A57" s="34" t="s">
        <v>189</v>
      </c>
      <c r="B57" s="60" t="s">
        <v>531</v>
      </c>
    </row>
    <row r="58" spans="1:2" ht="16.5" hidden="1" customHeight="1" outlineLevel="1" x14ac:dyDescent="0.15">
      <c r="A58" s="34" t="s">
        <v>190</v>
      </c>
      <c r="B58" s="60" t="s">
        <v>526</v>
      </c>
    </row>
    <row r="59" spans="1:2" ht="16.5" hidden="1" customHeight="1" outlineLevel="1" x14ac:dyDescent="0.15">
      <c r="A59" s="34" t="s">
        <v>191</v>
      </c>
      <c r="B59" s="60" t="s">
        <v>547</v>
      </c>
    </row>
    <row r="60" spans="1:2" ht="16.5" hidden="1" customHeight="1" outlineLevel="1" x14ac:dyDescent="0.15">
      <c r="A60" s="34" t="s">
        <v>192</v>
      </c>
      <c r="B60" s="60" t="s">
        <v>531</v>
      </c>
    </row>
    <row r="61" spans="1:2" ht="16.5" hidden="1" customHeight="1" outlineLevel="1" x14ac:dyDescent="0.15">
      <c r="A61" s="34" t="s">
        <v>193</v>
      </c>
      <c r="B61" s="60" t="s">
        <v>531</v>
      </c>
    </row>
    <row r="62" spans="1:2" ht="16.5" customHeight="1" collapsed="1" x14ac:dyDescent="0.15">
      <c r="A62" s="34" t="s">
        <v>194</v>
      </c>
      <c r="B62" s="35" t="s">
        <v>470</v>
      </c>
    </row>
    <row r="63" spans="1:2" ht="16.5" customHeight="1" x14ac:dyDescent="0.15">
      <c r="A63" s="33" t="s">
        <v>195</v>
      </c>
      <c r="B63" s="20"/>
    </row>
    <row r="64" spans="1:2" ht="16.5" customHeight="1" x14ac:dyDescent="0.15">
      <c r="A64" s="33" t="s">
        <v>196</v>
      </c>
      <c r="B64" s="30" t="s">
        <v>301</v>
      </c>
    </row>
    <row r="65" spans="1:2" ht="16.5" customHeight="1" x14ac:dyDescent="0.15">
      <c r="A65" s="33" t="s">
        <v>197</v>
      </c>
      <c r="B65" s="35" t="s">
        <v>530</v>
      </c>
    </row>
    <row r="66" spans="1:2" ht="16.5" customHeight="1" x14ac:dyDescent="0.15">
      <c r="A66" s="33" t="s">
        <v>198</v>
      </c>
      <c r="B66" s="60" t="s">
        <v>531</v>
      </c>
    </row>
    <row r="67" spans="1:2" ht="16.5" customHeight="1" x14ac:dyDescent="0.15">
      <c r="A67" s="33" t="s">
        <v>199</v>
      </c>
      <c r="B67" s="60" t="s">
        <v>548</v>
      </c>
    </row>
    <row r="68" spans="1:2" ht="16.5" customHeight="1" x14ac:dyDescent="0.15">
      <c r="A68" s="33" t="s">
        <v>200</v>
      </c>
      <c r="B68" s="60" t="s">
        <v>531</v>
      </c>
    </row>
    <row r="69" spans="1:2" ht="27" x14ac:dyDescent="0.15">
      <c r="A69" s="33" t="s">
        <v>191</v>
      </c>
      <c r="B69" s="98" t="s">
        <v>544</v>
      </c>
    </row>
    <row r="70" spans="1:2" ht="16.5" customHeight="1" x14ac:dyDescent="0.15">
      <c r="A70" s="33" t="s">
        <v>201</v>
      </c>
      <c r="B70" s="30" t="s">
        <v>300</v>
      </c>
    </row>
    <row r="71" spans="1:2" ht="16.5" customHeight="1" x14ac:dyDescent="0.15">
      <c r="A71" s="33" t="s">
        <v>202</v>
      </c>
      <c r="B71" s="60" t="s">
        <v>519</v>
      </c>
    </row>
    <row r="72" spans="1:2" ht="16.5" customHeight="1" x14ac:dyDescent="0.15">
      <c r="A72" s="33" t="s">
        <v>203</v>
      </c>
      <c r="B72" s="60" t="s">
        <v>545</v>
      </c>
    </row>
    <row r="73" spans="1:2" ht="16.5" customHeight="1" x14ac:dyDescent="0.15">
      <c r="A73" s="33" t="s">
        <v>204</v>
      </c>
      <c r="B73" s="60" t="s">
        <v>531</v>
      </c>
    </row>
    <row r="74" spans="1:2" ht="16.5" customHeight="1" x14ac:dyDescent="0.15">
      <c r="A74" s="33" t="s">
        <v>205</v>
      </c>
      <c r="B74" s="60" t="s">
        <v>531</v>
      </c>
    </row>
    <row r="75" spans="1:2" ht="16.5" customHeight="1" x14ac:dyDescent="0.15">
      <c r="A75" s="33" t="s">
        <v>206</v>
      </c>
      <c r="B75" s="60" t="s">
        <v>531</v>
      </c>
    </row>
    <row r="76" spans="1:2" ht="16.5" customHeight="1" x14ac:dyDescent="0.15">
      <c r="A76" s="33" t="s">
        <v>207</v>
      </c>
      <c r="B76" s="60" t="s">
        <v>519</v>
      </c>
    </row>
    <row r="77" spans="1:2" ht="16.5" customHeight="1" x14ac:dyDescent="0.15">
      <c r="A77" s="33" t="s">
        <v>208</v>
      </c>
      <c r="B77" s="60" t="s">
        <v>546</v>
      </c>
    </row>
    <row r="78" spans="1:2" ht="16.5" customHeight="1" x14ac:dyDescent="0.15">
      <c r="A78" s="33" t="s">
        <v>191</v>
      </c>
      <c r="B78" s="60" t="s">
        <v>531</v>
      </c>
    </row>
    <row r="79" spans="1:2" ht="16.5" customHeight="1" x14ac:dyDescent="0.15">
      <c r="A79" s="33" t="s">
        <v>209</v>
      </c>
      <c r="B79" s="30" t="s">
        <v>418</v>
      </c>
    </row>
    <row r="80" spans="1:2" ht="16.5" customHeight="1" x14ac:dyDescent="0.15">
      <c r="A80" s="26" t="s">
        <v>210</v>
      </c>
      <c r="B80" s="102"/>
    </row>
    <row r="81" spans="1:2" ht="16.5" customHeight="1" x14ac:dyDescent="0.15">
      <c r="A81" s="26" t="s">
        <v>211</v>
      </c>
      <c r="B81" s="30" t="s">
        <v>257</v>
      </c>
    </row>
    <row r="82" spans="1:2" ht="16.5" customHeight="1" x14ac:dyDescent="0.15">
      <c r="A82" s="26" t="s">
        <v>212</v>
      </c>
      <c r="B82" s="60" t="s">
        <v>259</v>
      </c>
    </row>
    <row r="83" spans="1:2" ht="16.5" customHeight="1" x14ac:dyDescent="0.15">
      <c r="A83" s="26" t="s">
        <v>213</v>
      </c>
      <c r="B83" s="60" t="s">
        <v>258</v>
      </c>
    </row>
    <row r="84" spans="1:2" ht="16.5" customHeight="1" x14ac:dyDescent="0.15">
      <c r="A84" s="26" t="s">
        <v>214</v>
      </c>
      <c r="B84" s="30" t="s">
        <v>416</v>
      </c>
    </row>
    <row r="85" spans="1:2" ht="17.25" customHeight="1" x14ac:dyDescent="0.15">
      <c r="A85" s="26" t="s">
        <v>215</v>
      </c>
      <c r="B85" s="30" t="s">
        <v>417</v>
      </c>
    </row>
    <row r="93" spans="1:2" x14ac:dyDescent="0.15">
      <c r="B93" s="104"/>
    </row>
    <row r="94" spans="1:2" x14ac:dyDescent="0.15">
      <c r="B94" s="104"/>
    </row>
  </sheetData>
  <phoneticPr fontId="1"/>
  <pageMargins left="0.70866141732283472" right="0.70866141732283472" top="0.74803149606299213" bottom="0.74803149606299213" header="0.31496062992125984" footer="0.31496062992125984"/>
  <pageSetup paperSize="9" scale="43"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39997558519241921"/>
    <pageSetUpPr fitToPage="1"/>
  </sheetPr>
  <dimension ref="A1:J37"/>
  <sheetViews>
    <sheetView topLeftCell="A4" workbookViewId="0">
      <selection activeCell="A19" sqref="A19"/>
    </sheetView>
  </sheetViews>
  <sheetFormatPr defaultRowHeight="13.5" x14ac:dyDescent="0.15"/>
  <cols>
    <col min="1" max="1" width="4.125" customWidth="1"/>
    <col min="2" max="2" width="29.5" style="3" customWidth="1"/>
    <col min="3" max="4" width="17" style="110" customWidth="1"/>
    <col min="5" max="5" width="17" style="3" customWidth="1"/>
    <col min="6" max="6" width="59.5" style="106" customWidth="1"/>
    <col min="8" max="8" width="26.375" customWidth="1"/>
    <col min="9" max="9" width="19" style="119" customWidth="1"/>
    <col min="10" max="10" width="10.5" customWidth="1"/>
  </cols>
  <sheetData>
    <row r="1" spans="1:10" ht="21" x14ac:dyDescent="0.2">
      <c r="B1" s="1" t="s">
        <v>82</v>
      </c>
      <c r="C1" s="120"/>
      <c r="D1" s="120"/>
      <c r="E1" s="2"/>
      <c r="F1" s="28"/>
    </row>
    <row r="2" spans="1:10" x14ac:dyDescent="0.15">
      <c r="A2" s="36"/>
      <c r="B2" s="37" t="s">
        <v>281</v>
      </c>
      <c r="C2" s="121" t="s">
        <v>0</v>
      </c>
      <c r="D2" s="121" t="s">
        <v>505</v>
      </c>
      <c r="E2" s="38" t="s">
        <v>510</v>
      </c>
      <c r="F2" s="105" t="s">
        <v>414</v>
      </c>
      <c r="G2" t="s">
        <v>419</v>
      </c>
      <c r="H2" s="25" t="s">
        <v>298</v>
      </c>
      <c r="I2" s="123" t="s">
        <v>286</v>
      </c>
      <c r="J2" s="25" t="s">
        <v>282</v>
      </c>
    </row>
    <row r="3" spans="1:10" x14ac:dyDescent="0.15">
      <c r="A3" s="36">
        <v>1</v>
      </c>
      <c r="B3" s="39" t="s">
        <v>216</v>
      </c>
      <c r="C3" s="122">
        <f>'行政コスト計算書（PL）'!B3</f>
        <v>4593488138</v>
      </c>
      <c r="D3" s="122">
        <f>'行政コスト計算書（PL）'!C3</f>
        <v>4858413593</v>
      </c>
      <c r="E3" s="40">
        <f>'行政コスト計算書（PL）'!D3</f>
        <v>0</v>
      </c>
      <c r="F3" s="41" t="s">
        <v>307</v>
      </c>
      <c r="H3" s="32" t="s">
        <v>288</v>
      </c>
      <c r="I3" s="118">
        <f>C6</f>
        <v>490710923</v>
      </c>
      <c r="J3" s="21">
        <f t="shared" ref="J3:J14" si="0">I3/$I$15</f>
        <v>0.10789017450375658</v>
      </c>
    </row>
    <row r="4" spans="1:10" x14ac:dyDescent="0.15">
      <c r="A4" s="36">
        <v>2</v>
      </c>
      <c r="B4" s="39" t="s">
        <v>217</v>
      </c>
      <c r="C4" s="122">
        <f>'行政コスト計算書（PL）'!B4</f>
        <v>3008055210</v>
      </c>
      <c r="D4" s="122">
        <f>'行政コスト計算書（PL）'!C4</f>
        <v>3392124200</v>
      </c>
      <c r="E4" s="40">
        <f>'行政コスト計算書（PL）'!D4</f>
        <v>0</v>
      </c>
      <c r="F4" s="41" t="s">
        <v>308</v>
      </c>
      <c r="H4" s="27" t="s">
        <v>291</v>
      </c>
      <c r="I4" s="118">
        <f>C9</f>
        <v>137454274</v>
      </c>
      <c r="J4" s="21">
        <f t="shared" si="0"/>
        <v>3.0221388832111187E-2</v>
      </c>
    </row>
    <row r="5" spans="1:10" x14ac:dyDescent="0.15">
      <c r="A5" s="36">
        <v>3</v>
      </c>
      <c r="B5" s="39" t="s">
        <v>218</v>
      </c>
      <c r="C5" s="122">
        <f>'行政コスト計算書（PL）'!B5</f>
        <v>664397197</v>
      </c>
      <c r="D5" s="122">
        <f>'行政コスト計算書（PL）'!C5</f>
        <v>727639284</v>
      </c>
      <c r="E5" s="40">
        <f>'行政コスト計算書（PL）'!D5</f>
        <v>0</v>
      </c>
      <c r="F5" s="41" t="s">
        <v>513</v>
      </c>
      <c r="H5" s="27" t="s">
        <v>283</v>
      </c>
      <c r="I5" s="118">
        <f>C11</f>
        <v>654298821</v>
      </c>
      <c r="J5" s="21">
        <f t="shared" si="0"/>
        <v>0.14385743350427152</v>
      </c>
    </row>
    <row r="6" spans="1:10" x14ac:dyDescent="0.15">
      <c r="A6" s="36">
        <v>4</v>
      </c>
      <c r="B6" s="39" t="s">
        <v>219</v>
      </c>
      <c r="C6" s="122">
        <f>'行政コスト計算書（PL）'!B6</f>
        <v>490710923</v>
      </c>
      <c r="D6" s="122">
        <f>'行政コスト計算書（PL）'!C6</f>
        <v>548563545</v>
      </c>
      <c r="E6" s="40">
        <f>'行政コスト計算書（PL）'!D6</f>
        <v>0</v>
      </c>
      <c r="F6" s="41" t="s">
        <v>422</v>
      </c>
      <c r="H6" s="27" t="s">
        <v>289</v>
      </c>
      <c r="I6" s="118">
        <f t="shared" ref="I6:I7" si="1">C12</f>
        <v>206882111</v>
      </c>
      <c r="J6" s="21">
        <f t="shared" si="0"/>
        <v>4.5486142678538947E-2</v>
      </c>
    </row>
    <row r="7" spans="1:10" x14ac:dyDescent="0.15">
      <c r="A7" s="36">
        <v>5</v>
      </c>
      <c r="B7" s="39" t="s">
        <v>220</v>
      </c>
      <c r="C7" s="122">
        <f>'行政コスト計算書（PL）'!B7</f>
        <v>36232000</v>
      </c>
      <c r="D7" s="122">
        <f>'行政コスト計算書（PL）'!C7</f>
        <v>38675000</v>
      </c>
      <c r="E7" s="40">
        <f>'行政コスト計算書（PL）'!D7</f>
        <v>0</v>
      </c>
      <c r="F7" s="41" t="s">
        <v>422</v>
      </c>
      <c r="H7" s="27" t="s">
        <v>290</v>
      </c>
      <c r="I7" s="118">
        <f t="shared" si="1"/>
        <v>1093626335</v>
      </c>
      <c r="J7" s="21">
        <f t="shared" si="0"/>
        <v>0.24045019296432854</v>
      </c>
    </row>
    <row r="8" spans="1:10" x14ac:dyDescent="0.15">
      <c r="A8" s="36">
        <v>6</v>
      </c>
      <c r="B8" s="39" t="s">
        <v>221</v>
      </c>
      <c r="C8" s="122" t="str">
        <f>'行政コスト計算書（PL）'!B8</f>
        <v>-</v>
      </c>
      <c r="D8" s="122" t="str">
        <f>'行政コスト計算書（PL）'!C8</f>
        <v>-</v>
      </c>
      <c r="E8" s="40">
        <f>'行政コスト計算書（PL）'!D8</f>
        <v>0</v>
      </c>
      <c r="F8" s="41" t="s">
        <v>422</v>
      </c>
      <c r="H8" s="27" t="s">
        <v>292</v>
      </c>
      <c r="I8" s="118">
        <f>C16</f>
        <v>42565619</v>
      </c>
      <c r="J8" s="21">
        <f t="shared" si="0"/>
        <v>9.35869133235173E-3</v>
      </c>
    </row>
    <row r="9" spans="1:10" x14ac:dyDescent="0.15">
      <c r="A9" s="36">
        <v>7</v>
      </c>
      <c r="B9" s="39" t="s">
        <v>164</v>
      </c>
      <c r="C9" s="122">
        <f>'行政コスト計算書（PL）'!B9</f>
        <v>137454274</v>
      </c>
      <c r="D9" s="122">
        <f>'行政コスト計算書（PL）'!C9</f>
        <v>140400739</v>
      </c>
      <c r="E9" s="40">
        <f>'行政コスト計算書（PL）'!D9</f>
        <v>0</v>
      </c>
      <c r="F9" s="41" t="s">
        <v>422</v>
      </c>
      <c r="H9" s="27" t="s">
        <v>293</v>
      </c>
      <c r="I9" s="118">
        <f>C17</f>
        <v>-114000</v>
      </c>
      <c r="J9" s="21">
        <f t="shared" si="0"/>
        <v>-2.5064614046564134E-5</v>
      </c>
    </row>
    <row r="10" spans="1:10" x14ac:dyDescent="0.15">
      <c r="A10" s="36">
        <v>8</v>
      </c>
      <c r="B10" s="39" t="s">
        <v>222</v>
      </c>
      <c r="C10" s="122">
        <f>'行政コスト計算書（PL）'!B10</f>
        <v>1963818625</v>
      </c>
      <c r="D10" s="122">
        <f>'行政コスト計算書（PL）'!C10</f>
        <v>2251400135</v>
      </c>
      <c r="E10" s="40">
        <f>'行政コスト計算書（PL）'!D10</f>
        <v>0</v>
      </c>
      <c r="F10" s="41" t="s">
        <v>533</v>
      </c>
      <c r="H10" s="27" t="s">
        <v>299</v>
      </c>
      <c r="I10" s="118">
        <f>C18</f>
        <v>337387769</v>
      </c>
      <c r="J10" s="21">
        <f t="shared" si="0"/>
        <v>7.4179773807160843E-2</v>
      </c>
    </row>
    <row r="11" spans="1:10" x14ac:dyDescent="0.15">
      <c r="A11" s="36">
        <v>9</v>
      </c>
      <c r="B11" s="39" t="s">
        <v>223</v>
      </c>
      <c r="C11" s="122">
        <f>'行政コスト計算書（PL）'!B11</f>
        <v>654298821</v>
      </c>
      <c r="D11" s="122">
        <f>'行政コスト計算書（PL）'!C11</f>
        <v>800169453</v>
      </c>
      <c r="E11" s="40">
        <f>'行政コスト計算書（PL）'!D11</f>
        <v>0</v>
      </c>
      <c r="F11" s="41" t="s">
        <v>422</v>
      </c>
      <c r="H11" s="27" t="s">
        <v>294</v>
      </c>
      <c r="I11" s="118">
        <f>C20</f>
        <v>656097168</v>
      </c>
      <c r="J11" s="21">
        <f t="shared" si="0"/>
        <v>0.14425282713126095</v>
      </c>
    </row>
    <row r="12" spans="1:10" x14ac:dyDescent="0.15">
      <c r="A12" s="36">
        <v>10</v>
      </c>
      <c r="B12" s="39" t="s">
        <v>224</v>
      </c>
      <c r="C12" s="122">
        <f>'行政コスト計算書（PL）'!B12</f>
        <v>206882111</v>
      </c>
      <c r="D12" s="122">
        <f>'行政コスト計算書（PL）'!C12</f>
        <v>214397707</v>
      </c>
      <c r="E12" s="40">
        <f>'行政コスト計算書（PL）'!D12</f>
        <v>0</v>
      </c>
      <c r="F12" s="41" t="s">
        <v>422</v>
      </c>
      <c r="H12" s="27" t="s">
        <v>295</v>
      </c>
      <c r="I12" s="118">
        <f>C21</f>
        <v>347615528</v>
      </c>
      <c r="J12" s="21">
        <v>6.0999999999999999E-2</v>
      </c>
    </row>
    <row r="13" spans="1:10" x14ac:dyDescent="0.15">
      <c r="A13" s="36">
        <v>11</v>
      </c>
      <c r="B13" s="39" t="s">
        <v>225</v>
      </c>
      <c r="C13" s="122">
        <f>'行政コスト計算書（PL）'!B13</f>
        <v>1093626335</v>
      </c>
      <c r="D13" s="122">
        <f>'行政コスト計算書（PL）'!C13</f>
        <v>1227821617</v>
      </c>
      <c r="E13" s="40">
        <f>'行政コスト計算書（PL）'!D13</f>
        <v>0</v>
      </c>
      <c r="F13" s="41" t="s">
        <v>420</v>
      </c>
      <c r="H13" s="27" t="s">
        <v>296</v>
      </c>
      <c r="I13" s="118">
        <f>C22</f>
        <v>579334052</v>
      </c>
      <c r="J13" s="21">
        <f t="shared" si="0"/>
        <v>0.12737530190712382</v>
      </c>
    </row>
    <row r="14" spans="1:10" x14ac:dyDescent="0.15">
      <c r="A14" s="36">
        <v>12</v>
      </c>
      <c r="B14" s="39" t="s">
        <v>164</v>
      </c>
      <c r="C14" s="122">
        <f>'行政コスト計算書（PL）'!B14</f>
        <v>9011358</v>
      </c>
      <c r="D14" s="122">
        <f>'行政コスト計算書（PL）'!C14</f>
        <v>9011358</v>
      </c>
      <c r="E14" s="40">
        <f>'行政コスト計算書（PL）'!D14</f>
        <v>0</v>
      </c>
      <c r="F14" s="41" t="s">
        <v>312</v>
      </c>
      <c r="H14" s="27" t="s">
        <v>297</v>
      </c>
      <c r="I14" s="118">
        <f>C23</f>
        <v>2386180</v>
      </c>
      <c r="J14" s="21">
        <f t="shared" si="0"/>
        <v>5.246375504002667E-4</v>
      </c>
    </row>
    <row r="15" spans="1:10" x14ac:dyDescent="0.15">
      <c r="A15" s="36">
        <v>13</v>
      </c>
      <c r="B15" s="39" t="s">
        <v>226</v>
      </c>
      <c r="C15" s="122">
        <f>'行政コスト計算書（PL）'!B15</f>
        <v>379839388</v>
      </c>
      <c r="D15" s="122">
        <f>'行政コスト計算書（PL）'!C15</f>
        <v>413084781</v>
      </c>
      <c r="E15" s="40">
        <f>'行政コスト計算書（PL）'!D15</f>
        <v>0</v>
      </c>
      <c r="F15" s="41" t="s">
        <v>534</v>
      </c>
      <c r="H15" s="31" t="s">
        <v>284</v>
      </c>
      <c r="I15" s="118">
        <f>SUM(I3:I14)</f>
        <v>4548244780</v>
      </c>
      <c r="J15" s="21">
        <f t="shared" ref="J15" si="2">I15/$I$15</f>
        <v>1</v>
      </c>
    </row>
    <row r="16" spans="1:10" x14ac:dyDescent="0.15">
      <c r="A16" s="36">
        <v>14</v>
      </c>
      <c r="B16" s="39" t="s">
        <v>227</v>
      </c>
      <c r="C16" s="122">
        <f>'行政コスト計算書（PL）'!B16</f>
        <v>42565619</v>
      </c>
      <c r="D16" s="122">
        <f>'行政コスト計算書（PL）'!C16</f>
        <v>75444212</v>
      </c>
      <c r="E16" s="40">
        <f>'行政コスト計算書（PL）'!D16</f>
        <v>0</v>
      </c>
      <c r="F16" s="41" t="s">
        <v>422</v>
      </c>
      <c r="H16" s="5"/>
      <c r="I16" s="124"/>
      <c r="J16" s="5"/>
    </row>
    <row r="17" spans="1:10" x14ac:dyDescent="0.15">
      <c r="A17" s="36">
        <v>15</v>
      </c>
      <c r="B17" s="39" t="s">
        <v>228</v>
      </c>
      <c r="C17" s="122">
        <f>'行政コスト計算書（PL）'!B17</f>
        <v>-114000</v>
      </c>
      <c r="D17" s="122">
        <f>'行政コスト計算書（PL）'!C17</f>
        <v>-125000</v>
      </c>
      <c r="E17" s="40">
        <f>'行政コスト計算書（PL）'!D17</f>
        <v>0</v>
      </c>
      <c r="F17" s="41" t="s">
        <v>421</v>
      </c>
      <c r="H17" s="5"/>
      <c r="I17" s="125"/>
      <c r="J17" s="22"/>
    </row>
    <row r="18" spans="1:10" x14ac:dyDescent="0.15">
      <c r="A18" s="36">
        <v>16</v>
      </c>
      <c r="B18" s="39" t="s">
        <v>164</v>
      </c>
      <c r="C18" s="122">
        <f>'行政コスト計算書（PL）'!B18</f>
        <v>337387769</v>
      </c>
      <c r="D18" s="122">
        <f>'行政コスト計算書（PL）'!C18</f>
        <v>337765569</v>
      </c>
      <c r="E18" s="40">
        <f>'行政コスト計算書（PL）'!D18</f>
        <v>0</v>
      </c>
      <c r="F18" s="41" t="s">
        <v>313</v>
      </c>
    </row>
    <row r="19" spans="1:10" x14ac:dyDescent="0.15">
      <c r="A19" s="36">
        <v>17</v>
      </c>
      <c r="B19" s="39" t="s">
        <v>229</v>
      </c>
      <c r="C19" s="122">
        <f>'行政コスト計算書（PL）'!B19</f>
        <v>1585432928</v>
      </c>
      <c r="D19" s="122">
        <f>'行政コスト計算書（PL）'!C19</f>
        <v>1466289393</v>
      </c>
      <c r="E19" s="40">
        <f>'行政コスト計算書（PL）'!D19</f>
        <v>0</v>
      </c>
      <c r="F19" s="41" t="s">
        <v>535</v>
      </c>
    </row>
    <row r="20" spans="1:10" x14ac:dyDescent="0.15">
      <c r="A20" s="36">
        <v>18</v>
      </c>
      <c r="B20" s="39" t="s">
        <v>230</v>
      </c>
      <c r="C20" s="122">
        <f>'行政コスト計算書（PL）'!B20</f>
        <v>656097168</v>
      </c>
      <c r="D20" s="122">
        <f>'行政コスト計算書（PL）'!C20</f>
        <v>1019223405</v>
      </c>
      <c r="E20" s="40">
        <f>'行政コスト計算書（PL）'!D20</f>
        <v>0</v>
      </c>
      <c r="F20" s="41" t="s">
        <v>422</v>
      </c>
    </row>
    <row r="21" spans="1:10" x14ac:dyDescent="0.15">
      <c r="A21" s="36">
        <v>19</v>
      </c>
      <c r="B21" s="39" t="s">
        <v>231</v>
      </c>
      <c r="C21" s="122">
        <f>'行政コスト計算書（PL）'!B21</f>
        <v>347615528</v>
      </c>
      <c r="D21" s="122">
        <f>'行政コスト計算書（PL）'!C21</f>
        <v>347615528</v>
      </c>
      <c r="E21" s="40">
        <f>'行政コスト計算書（PL）'!D21</f>
        <v>0</v>
      </c>
      <c r="F21" s="41" t="s">
        <v>422</v>
      </c>
    </row>
    <row r="22" spans="1:10" x14ac:dyDescent="0.15">
      <c r="A22" s="36">
        <v>20</v>
      </c>
      <c r="B22" s="39" t="s">
        <v>232</v>
      </c>
      <c r="C22" s="122">
        <f>'行政コスト計算書（PL）'!B22</f>
        <v>579334052</v>
      </c>
      <c r="D22" s="122" t="str">
        <f>'行政コスト計算書（PL）'!C22</f>
        <v>-</v>
      </c>
      <c r="E22" s="40">
        <f>'行政コスト計算書（PL）'!D22</f>
        <v>0</v>
      </c>
      <c r="F22" s="41" t="s">
        <v>422</v>
      </c>
    </row>
    <row r="23" spans="1:10" x14ac:dyDescent="0.15">
      <c r="A23" s="36">
        <v>21</v>
      </c>
      <c r="B23" s="39" t="s">
        <v>172</v>
      </c>
      <c r="C23" s="122">
        <f>'行政コスト計算書（PL）'!B23</f>
        <v>2386180</v>
      </c>
      <c r="D23" s="122">
        <f>'行政コスト計算書（PL）'!C23</f>
        <v>99450460</v>
      </c>
      <c r="E23" s="40">
        <f>'行政コスト計算書（PL）'!D23</f>
        <v>0</v>
      </c>
      <c r="F23" s="41" t="s">
        <v>422</v>
      </c>
    </row>
    <row r="24" spans="1:10" x14ac:dyDescent="0.15">
      <c r="A24" s="36">
        <v>22</v>
      </c>
      <c r="B24" s="39" t="s">
        <v>233</v>
      </c>
      <c r="C24" s="122">
        <f>'行政コスト計算書（PL）'!B24</f>
        <v>274460495</v>
      </c>
      <c r="D24" s="122">
        <f>'行政コスト計算書（PL）'!C24</f>
        <v>433386859</v>
      </c>
      <c r="E24" s="40">
        <f>'行政コスト計算書（PL）'!D24</f>
        <v>0</v>
      </c>
      <c r="F24" s="41" t="s">
        <v>423</v>
      </c>
    </row>
    <row r="25" spans="1:10" x14ac:dyDescent="0.15">
      <c r="A25" s="36">
        <v>23</v>
      </c>
      <c r="B25" s="26" t="s">
        <v>234</v>
      </c>
      <c r="C25" s="122">
        <f>'行政コスト計算書（PL）'!B25</f>
        <v>86121554</v>
      </c>
      <c r="D25" s="122">
        <f>'行政コスト計算書（PL）'!C25</f>
        <v>192791479</v>
      </c>
      <c r="E25" s="40">
        <f>'行政コスト計算書（PL）'!D25</f>
        <v>0</v>
      </c>
      <c r="F25" s="41" t="s">
        <v>449</v>
      </c>
    </row>
    <row r="26" spans="1:10" x14ac:dyDescent="0.15">
      <c r="A26" s="36">
        <v>24</v>
      </c>
      <c r="B26" s="26" t="s">
        <v>191</v>
      </c>
      <c r="C26" s="122">
        <f>'行政コスト計算書（PL）'!B26</f>
        <v>188338941</v>
      </c>
      <c r="D26" s="122">
        <f>'行政コスト計算書（PL）'!C26</f>
        <v>240595380</v>
      </c>
      <c r="E26" s="40">
        <f>'行政コスト計算書（PL）'!D26</f>
        <v>0</v>
      </c>
      <c r="F26" s="41" t="s">
        <v>422</v>
      </c>
    </row>
    <row r="27" spans="1:10" x14ac:dyDescent="0.15">
      <c r="A27" s="36">
        <v>25</v>
      </c>
      <c r="B27" s="26" t="s">
        <v>235</v>
      </c>
      <c r="C27" s="122">
        <f>'行政コスト計算書（PL）'!B27</f>
        <v>4319027643</v>
      </c>
      <c r="D27" s="122">
        <f>'行政コスト計算書（PL）'!C27</f>
        <v>4425026734</v>
      </c>
      <c r="E27" s="40">
        <f>'行政コスト計算書（PL）'!D27</f>
        <v>0</v>
      </c>
      <c r="F27" s="30" t="s">
        <v>424</v>
      </c>
      <c r="H27" s="24" t="s">
        <v>281</v>
      </c>
      <c r="I27" s="123" t="s">
        <v>286</v>
      </c>
      <c r="J27" s="29" t="s">
        <v>287</v>
      </c>
    </row>
    <row r="28" spans="1:10" x14ac:dyDescent="0.15">
      <c r="A28" s="36">
        <v>26</v>
      </c>
      <c r="B28" s="26" t="s">
        <v>236</v>
      </c>
      <c r="C28" s="122" t="str">
        <f>'行政コスト計算書（PL）'!B28</f>
        <v>-</v>
      </c>
      <c r="D28" s="122" t="str">
        <f>'行政コスト計算書（PL）'!C28</f>
        <v>-</v>
      </c>
      <c r="E28" s="40">
        <f>'行政コスト計算書（PL）'!D28</f>
        <v>0</v>
      </c>
      <c r="F28" s="30" t="s">
        <v>425</v>
      </c>
      <c r="H28" s="26" t="s">
        <v>233</v>
      </c>
      <c r="I28" s="126">
        <f>C24</f>
        <v>274460495</v>
      </c>
      <c r="J28" s="30"/>
    </row>
    <row r="29" spans="1:10" x14ac:dyDescent="0.15">
      <c r="A29" s="36">
        <v>27</v>
      </c>
      <c r="B29" s="26" t="s">
        <v>237</v>
      </c>
      <c r="C29" s="122" t="str">
        <f>'行政コスト計算書（PL）'!B29</f>
        <v>-</v>
      </c>
      <c r="D29" s="122" t="str">
        <f>'行政コスト計算書（PL）'!C29</f>
        <v>-</v>
      </c>
      <c r="E29" s="40">
        <f>'行政コスト計算書（PL）'!D29</f>
        <v>0</v>
      </c>
      <c r="F29" s="97" t="s">
        <v>522</v>
      </c>
      <c r="H29" s="26" t="s">
        <v>234</v>
      </c>
      <c r="I29" s="126">
        <f t="shared" ref="I29:I30" si="3">C25</f>
        <v>86121554</v>
      </c>
      <c r="J29" s="30"/>
    </row>
    <row r="30" spans="1:10" x14ac:dyDescent="0.15">
      <c r="A30" s="36">
        <v>28</v>
      </c>
      <c r="B30" s="26" t="s">
        <v>238</v>
      </c>
      <c r="C30" s="122" t="str">
        <f>'行政コスト計算書（PL）'!B30</f>
        <v>-</v>
      </c>
      <c r="D30" s="122" t="str">
        <f>'行政コスト計算書（PL）'!C30</f>
        <v>-</v>
      </c>
      <c r="E30" s="40">
        <f>'行政コスト計算書（PL）'!D30</f>
        <v>0</v>
      </c>
      <c r="F30" s="30" t="s">
        <v>532</v>
      </c>
      <c r="H30" s="26" t="s">
        <v>191</v>
      </c>
      <c r="I30" s="126">
        <f t="shared" si="3"/>
        <v>188338941</v>
      </c>
      <c r="J30" s="30"/>
    </row>
    <row r="31" spans="1:10" x14ac:dyDescent="0.15">
      <c r="A31" s="36">
        <v>29</v>
      </c>
      <c r="B31" s="26" t="s">
        <v>239</v>
      </c>
      <c r="C31" s="122" t="str">
        <f>'行政コスト計算書（PL）'!B31</f>
        <v>-</v>
      </c>
      <c r="D31" s="122" t="str">
        <f>'行政コスト計算書（PL）'!C31</f>
        <v>-</v>
      </c>
      <c r="E31" s="40">
        <f>'行政コスト計算書（PL）'!D31</f>
        <v>0</v>
      </c>
      <c r="F31" s="60" t="s">
        <v>531</v>
      </c>
    </row>
    <row r="32" spans="1:10" x14ac:dyDescent="0.15">
      <c r="A32" s="36">
        <v>30</v>
      </c>
      <c r="B32" s="26" t="s">
        <v>240</v>
      </c>
      <c r="C32" s="122" t="str">
        <f>'行政コスト計算書（PL）'!B32</f>
        <v>-</v>
      </c>
      <c r="D32" s="122" t="str">
        <f>'行政コスト計算書（PL）'!C32</f>
        <v>-</v>
      </c>
      <c r="E32" s="40">
        <f>'行政コスト計算書（PL）'!D32</f>
        <v>0</v>
      </c>
      <c r="F32" s="60" t="s">
        <v>531</v>
      </c>
    </row>
    <row r="33" spans="1:6" x14ac:dyDescent="0.15">
      <c r="A33" s="36">
        <v>31</v>
      </c>
      <c r="B33" s="26" t="s">
        <v>191</v>
      </c>
      <c r="C33" s="122" t="str">
        <f>'行政コスト計算書（PL）'!B33</f>
        <v>-</v>
      </c>
      <c r="D33" s="122" t="str">
        <f>'行政コスト計算書（PL）'!C33</f>
        <v>-</v>
      </c>
      <c r="E33" s="40">
        <f>'行政コスト計算書（PL）'!D33</f>
        <v>0</v>
      </c>
      <c r="F33" s="60" t="s">
        <v>531</v>
      </c>
    </row>
    <row r="34" spans="1:6" x14ac:dyDescent="0.15">
      <c r="A34" s="36">
        <v>32</v>
      </c>
      <c r="B34" s="26" t="s">
        <v>241</v>
      </c>
      <c r="C34" s="122">
        <f>'行政コスト計算書（PL）'!B34</f>
        <v>155062725</v>
      </c>
      <c r="D34" s="122">
        <f>'行政コスト計算書（PL）'!C34</f>
        <v>155062725</v>
      </c>
      <c r="E34" s="40">
        <f>'行政コスト計算書（PL）'!D34</f>
        <v>0</v>
      </c>
      <c r="F34" s="60" t="s">
        <v>531</v>
      </c>
    </row>
    <row r="35" spans="1:6" x14ac:dyDescent="0.15">
      <c r="A35" s="36">
        <v>33</v>
      </c>
      <c r="B35" s="26" t="s">
        <v>242</v>
      </c>
      <c r="C35" s="122">
        <f>'行政コスト計算書（PL）'!B35</f>
        <v>155062725</v>
      </c>
      <c r="D35" s="122">
        <f>'行政コスト計算書（PL）'!C35</f>
        <v>155062725</v>
      </c>
      <c r="E35" s="40">
        <f>'行政コスト計算書（PL）'!D35</f>
        <v>0</v>
      </c>
      <c r="F35" s="60" t="s">
        <v>531</v>
      </c>
    </row>
    <row r="36" spans="1:6" x14ac:dyDescent="0.15">
      <c r="A36" s="36">
        <v>34</v>
      </c>
      <c r="B36" s="26" t="s">
        <v>191</v>
      </c>
      <c r="C36" s="122" t="str">
        <f>'行政コスト計算書（PL）'!B36</f>
        <v>-</v>
      </c>
      <c r="D36" s="122" t="str">
        <f>'行政コスト計算書（PL）'!C36</f>
        <v>-</v>
      </c>
      <c r="E36" s="40">
        <f>'行政コスト計算書（PL）'!D36</f>
        <v>0</v>
      </c>
      <c r="F36" s="60" t="s">
        <v>531</v>
      </c>
    </row>
    <row r="37" spans="1:6" x14ac:dyDescent="0.15">
      <c r="A37" s="36">
        <v>35</v>
      </c>
      <c r="B37" s="26" t="s">
        <v>243</v>
      </c>
      <c r="C37" s="122">
        <f>'行政コスト計算書（PL）'!B37</f>
        <v>4163964918</v>
      </c>
      <c r="D37" s="122">
        <f>'行政コスト計算書（PL）'!C37</f>
        <v>4269964009</v>
      </c>
      <c r="E37" s="40">
        <f>'行政コスト計算書（PL）'!D37</f>
        <v>0</v>
      </c>
      <c r="F37" s="30" t="s">
        <v>426</v>
      </c>
    </row>
  </sheetData>
  <phoneticPr fontId="1"/>
  <pageMargins left="0.70866141732283472" right="0.70866141732283472" top="0.74803149606299213" bottom="0.74803149606299213" header="0.31496062992125984" footer="0.31496062992125984"/>
  <pageSetup paperSize="9" scale="3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59999389629810485"/>
    <pageSetUpPr fitToPage="1"/>
  </sheetPr>
  <dimension ref="B1:G26"/>
  <sheetViews>
    <sheetView workbookViewId="0"/>
  </sheetViews>
  <sheetFormatPr defaultRowHeight="13.5" x14ac:dyDescent="0.15"/>
  <cols>
    <col min="1" max="1" width="2.375" customWidth="1"/>
    <col min="2" max="2" width="3.25" customWidth="1"/>
    <col min="3" max="3" width="23.25" style="3" customWidth="1"/>
    <col min="4" max="5" width="13" style="110" customWidth="1"/>
    <col min="6" max="6" width="13" style="3" customWidth="1"/>
    <col min="7" max="7" width="38.875" style="3" customWidth="1"/>
    <col min="9" max="9" width="11.125" customWidth="1"/>
  </cols>
  <sheetData>
    <row r="1" spans="2:7" ht="21" x14ac:dyDescent="0.2">
      <c r="C1" s="1" t="s">
        <v>82</v>
      </c>
      <c r="D1" s="120"/>
      <c r="E1" s="120"/>
      <c r="F1" s="2"/>
      <c r="G1" s="2"/>
    </row>
    <row r="2" spans="2:7" x14ac:dyDescent="0.15">
      <c r="B2" s="62"/>
      <c r="C2" s="63" t="s">
        <v>428</v>
      </c>
      <c r="D2" s="127" t="s">
        <v>83</v>
      </c>
      <c r="E2" s="127" t="s">
        <v>689</v>
      </c>
      <c r="F2" s="64" t="s">
        <v>690</v>
      </c>
      <c r="G2" s="64" t="s">
        <v>429</v>
      </c>
    </row>
    <row r="3" spans="2:7" x14ac:dyDescent="0.15">
      <c r="B3" s="62">
        <v>1</v>
      </c>
      <c r="C3" s="23" t="s">
        <v>129</v>
      </c>
      <c r="D3" s="128">
        <f>'純資産変動計算書（NW）'!B3</f>
        <v>24574354450</v>
      </c>
      <c r="E3" s="128">
        <f>'純資産変動計算書（NW）'!C3</f>
        <v>26686257827</v>
      </c>
      <c r="F3" s="128">
        <f>'純資産変動計算書（NW）'!D3</f>
        <v>0</v>
      </c>
      <c r="G3" s="66" t="s">
        <v>518</v>
      </c>
    </row>
    <row r="4" spans="2:7" x14ac:dyDescent="0.15">
      <c r="B4" s="62">
        <v>2</v>
      </c>
      <c r="C4" s="23" t="s">
        <v>130</v>
      </c>
      <c r="D4" s="128">
        <f>'純資産変動計算書（NW）'!B4</f>
        <v>-4163964918</v>
      </c>
      <c r="E4" s="128">
        <f>'純資産変動計算書（NW）'!C4</f>
        <v>-4269964009</v>
      </c>
      <c r="F4" s="128">
        <f>'純資産変動計算書（NW）'!D4</f>
        <v>0</v>
      </c>
      <c r="G4" s="61" t="s">
        <v>427</v>
      </c>
    </row>
    <row r="5" spans="2:7" ht="14.25" customHeight="1" x14ac:dyDescent="0.15">
      <c r="B5" s="62">
        <v>3</v>
      </c>
      <c r="C5" s="23" t="s">
        <v>131</v>
      </c>
      <c r="D5" s="128">
        <f>'純資産変動計算書（NW）'!B5</f>
        <v>3095890545</v>
      </c>
      <c r="E5" s="128">
        <f>'純資産変動計算書（NW）'!C5</f>
        <v>3269262477</v>
      </c>
      <c r="F5" s="128">
        <f>'純資産変動計算書（NW）'!D5</f>
        <v>0</v>
      </c>
      <c r="G5" s="66" t="s">
        <v>430</v>
      </c>
    </row>
    <row r="6" spans="2:7" ht="24.75" customHeight="1" x14ac:dyDescent="0.15">
      <c r="B6" s="62">
        <v>4</v>
      </c>
      <c r="C6" s="67" t="s">
        <v>132</v>
      </c>
      <c r="D6" s="128">
        <f>'純資産変動計算書（NW）'!B6</f>
        <v>2563762712</v>
      </c>
      <c r="E6" s="128">
        <f>'純資産変動計算書（NW）'!C6</f>
        <v>2655066744</v>
      </c>
      <c r="F6" s="128">
        <f>'純資産変動計算書（NW）'!D6</f>
        <v>0</v>
      </c>
      <c r="G6" s="65" t="s">
        <v>431</v>
      </c>
    </row>
    <row r="7" spans="2:7" x14ac:dyDescent="0.15">
      <c r="B7" s="62">
        <v>5</v>
      </c>
      <c r="C7" s="23" t="s">
        <v>133</v>
      </c>
      <c r="D7" s="128">
        <f>'純資産変動計算書（NW）'!B7</f>
        <v>532127833</v>
      </c>
      <c r="E7" s="128">
        <f>'純資産変動計算書（NW）'!C7</f>
        <v>614195733</v>
      </c>
      <c r="F7" s="128">
        <f>'純資産変動計算書（NW）'!D7</f>
        <v>0</v>
      </c>
      <c r="G7" s="65" t="s">
        <v>432</v>
      </c>
    </row>
    <row r="8" spans="2:7" x14ac:dyDescent="0.15">
      <c r="B8" s="62">
        <v>6</v>
      </c>
      <c r="C8" s="23" t="s">
        <v>134</v>
      </c>
      <c r="D8" s="128">
        <f>'純資産変動計算書（NW）'!B8</f>
        <v>-1068074373</v>
      </c>
      <c r="E8" s="128">
        <f>'純資産変動計算書（NW）'!C8</f>
        <v>-1000701532</v>
      </c>
      <c r="F8" s="128">
        <f>'純資産変動計算書（NW）'!D8</f>
        <v>0</v>
      </c>
      <c r="G8" s="61" t="s">
        <v>514</v>
      </c>
    </row>
    <row r="9" spans="2:7" x14ac:dyDescent="0.15">
      <c r="B9" s="62">
        <v>7</v>
      </c>
      <c r="C9" s="23" t="s">
        <v>135</v>
      </c>
      <c r="D9" s="128" t="str">
        <f>'純資産変動計算書（NW）'!B9</f>
        <v>-</v>
      </c>
      <c r="E9" s="128" t="str">
        <f>'純資産変動計算書（NW）'!C9</f>
        <v>-</v>
      </c>
      <c r="F9" s="128">
        <f>'純資産変動計算書（NW）'!D9</f>
        <v>0</v>
      </c>
      <c r="G9" s="66" t="s">
        <v>531</v>
      </c>
    </row>
    <row r="10" spans="2:7" x14ac:dyDescent="0.15">
      <c r="B10" s="62">
        <v>8</v>
      </c>
      <c r="C10" s="23" t="s">
        <v>136</v>
      </c>
      <c r="D10" s="128" t="str">
        <f>'純資産変動計算書（NW）'!B10</f>
        <v>-</v>
      </c>
      <c r="E10" s="128" t="str">
        <f>'純資産変動計算書（NW）'!C10</f>
        <v>-</v>
      </c>
      <c r="F10" s="128">
        <f>'純資産変動計算書（NW）'!D10</f>
        <v>0</v>
      </c>
      <c r="G10" s="66" t="s">
        <v>531</v>
      </c>
    </row>
    <row r="11" spans="2:7" x14ac:dyDescent="0.15">
      <c r="B11" s="62">
        <v>9</v>
      </c>
      <c r="C11" s="23" t="s">
        <v>137</v>
      </c>
      <c r="D11" s="128" t="str">
        <f>'純資産変動計算書（NW）'!B11</f>
        <v>-</v>
      </c>
      <c r="E11" s="128" t="str">
        <f>'純資産変動計算書（NW）'!C11</f>
        <v>-</v>
      </c>
      <c r="F11" s="128">
        <f>'純資産変動計算書（NW）'!D11</f>
        <v>0</v>
      </c>
      <c r="G11" s="66" t="s">
        <v>531</v>
      </c>
    </row>
    <row r="12" spans="2:7" x14ac:dyDescent="0.15">
      <c r="B12" s="62">
        <v>10</v>
      </c>
      <c r="C12" s="23" t="s">
        <v>138</v>
      </c>
      <c r="D12" s="128" t="str">
        <f>'純資産変動計算書（NW）'!B12</f>
        <v>-</v>
      </c>
      <c r="E12" s="128" t="str">
        <f>'純資産変動計算書（NW）'!C12</f>
        <v>-</v>
      </c>
      <c r="F12" s="128">
        <f>'純資産変動計算書（NW）'!D12</f>
        <v>0</v>
      </c>
      <c r="G12" s="66" t="s">
        <v>531</v>
      </c>
    </row>
    <row r="13" spans="2:7" x14ac:dyDescent="0.15">
      <c r="B13" s="62">
        <v>11</v>
      </c>
      <c r="C13" s="23" t="s">
        <v>139</v>
      </c>
      <c r="D13" s="128" t="str">
        <f>'純資産変動計算書（NW）'!B13</f>
        <v>-</v>
      </c>
      <c r="E13" s="128" t="str">
        <f>'純資産変動計算書（NW）'!C13</f>
        <v>-</v>
      </c>
      <c r="F13" s="128">
        <f>'純資産変動計算書（NW）'!D13</f>
        <v>0</v>
      </c>
      <c r="G13" s="66" t="s">
        <v>531</v>
      </c>
    </row>
    <row r="14" spans="2:7" x14ac:dyDescent="0.15">
      <c r="B14" s="62">
        <v>8</v>
      </c>
      <c r="C14" s="23" t="s">
        <v>140</v>
      </c>
      <c r="D14" s="128" t="str">
        <f>'純資産変動計算書（NW）'!B14</f>
        <v>-</v>
      </c>
      <c r="E14" s="128" t="str">
        <f>'純資産変動計算書（NW）'!C14</f>
        <v>-</v>
      </c>
      <c r="F14" s="128">
        <f>'純資産変動計算書（NW）'!D14</f>
        <v>0</v>
      </c>
      <c r="G14" s="66" t="s">
        <v>531</v>
      </c>
    </row>
    <row r="15" spans="2:7" x14ac:dyDescent="0.15">
      <c r="B15" s="62">
        <v>9</v>
      </c>
      <c r="C15" s="23" t="s">
        <v>141</v>
      </c>
      <c r="D15" s="128" t="str">
        <f>'純資産変動計算書（NW）'!B15</f>
        <v>-</v>
      </c>
      <c r="E15" s="128" t="str">
        <f>'純資産変動計算書（NW）'!C15</f>
        <v>-</v>
      </c>
      <c r="F15" s="128">
        <f>'純資産変動計算書（NW）'!D15</f>
        <v>0</v>
      </c>
      <c r="G15" s="66" t="s">
        <v>531</v>
      </c>
    </row>
    <row r="16" spans="2:7" x14ac:dyDescent="0.15">
      <c r="B16" s="62">
        <v>10</v>
      </c>
      <c r="C16" s="23" t="s">
        <v>142</v>
      </c>
      <c r="D16" s="128" t="str">
        <f>'純資産変動計算書（NW）'!B16</f>
        <v>-</v>
      </c>
      <c r="E16" s="128" t="str">
        <f>'純資産変動計算書（NW）'!C16</f>
        <v>-</v>
      </c>
      <c r="F16" s="128">
        <f>'純資産変動計算書（NW）'!D16</f>
        <v>0</v>
      </c>
      <c r="G16" s="66" t="s">
        <v>531</v>
      </c>
    </row>
    <row r="17" spans="2:7" x14ac:dyDescent="0.15">
      <c r="B17" s="62">
        <v>11</v>
      </c>
      <c r="C17" s="23" t="s">
        <v>143</v>
      </c>
      <c r="D17" s="128" t="str">
        <f>'純資産変動計算書（NW）'!B17</f>
        <v>-</v>
      </c>
      <c r="E17" s="128" t="str">
        <f>'純資産変動計算書（NW）'!C17</f>
        <v>-</v>
      </c>
      <c r="F17" s="128">
        <f>'純資産変動計算書（NW）'!D17</f>
        <v>0</v>
      </c>
      <c r="G17" s="66" t="s">
        <v>531</v>
      </c>
    </row>
    <row r="18" spans="2:7" x14ac:dyDescent="0.15">
      <c r="B18" s="62">
        <v>12</v>
      </c>
      <c r="C18" s="23" t="s">
        <v>144</v>
      </c>
      <c r="D18" s="128" t="str">
        <f>'純資産変動計算書（NW）'!B18</f>
        <v>-</v>
      </c>
      <c r="E18" s="128" t="str">
        <f>'純資産変動計算書（NW）'!C18</f>
        <v>-</v>
      </c>
      <c r="F18" s="128">
        <f>'純資産変動計算書（NW）'!D18</f>
        <v>0</v>
      </c>
      <c r="G18" s="66" t="s">
        <v>531</v>
      </c>
    </row>
    <row r="19" spans="2:7" x14ac:dyDescent="0.15">
      <c r="B19" s="62">
        <v>13</v>
      </c>
      <c r="C19" s="23" t="s">
        <v>145</v>
      </c>
      <c r="D19" s="128" t="str">
        <f>'純資産変動計算書（NW）'!B19</f>
        <v>-</v>
      </c>
      <c r="E19" s="128" t="str">
        <f>'純資産変動計算書（NW）'!C19</f>
        <v>-</v>
      </c>
      <c r="F19" s="128">
        <f>'純資産変動計算書（NW）'!D19</f>
        <v>0</v>
      </c>
      <c r="G19" s="66" t="s">
        <v>531</v>
      </c>
    </row>
    <row r="20" spans="2:7" x14ac:dyDescent="0.15">
      <c r="B20" s="62">
        <v>14</v>
      </c>
      <c r="C20" s="23" t="s">
        <v>146</v>
      </c>
      <c r="D20" s="128">
        <f>'純資産変動計算書（NW）'!B20</f>
        <v>-1068074373</v>
      </c>
      <c r="E20" s="128">
        <f>'純資産変動計算書（NW）'!C20</f>
        <v>-1000701532</v>
      </c>
      <c r="F20" s="128">
        <f>'純資産変動計算書（NW）'!D20</f>
        <v>0</v>
      </c>
      <c r="G20" s="66" t="s">
        <v>511</v>
      </c>
    </row>
    <row r="21" spans="2:7" x14ac:dyDescent="0.15">
      <c r="B21" s="62">
        <v>15</v>
      </c>
      <c r="C21" s="23" t="s">
        <v>147</v>
      </c>
      <c r="D21" s="128">
        <f>'純資産変動計算書（NW）'!B21</f>
        <v>23506280077</v>
      </c>
      <c r="E21" s="128">
        <f>'純資産変動計算書（NW）'!C21</f>
        <v>25685556295</v>
      </c>
      <c r="F21" s="128">
        <f>'純資産変動計算書（NW）'!D21</f>
        <v>0</v>
      </c>
      <c r="G21" s="66" t="s">
        <v>515</v>
      </c>
    </row>
    <row r="23" spans="2:7" x14ac:dyDescent="0.15">
      <c r="C23" s="9" t="s">
        <v>468</v>
      </c>
    </row>
    <row r="24" spans="2:7" x14ac:dyDescent="0.15">
      <c r="C24" s="9"/>
      <c r="D24" s="110">
        <f>D3-D21</f>
        <v>1068074373</v>
      </c>
    </row>
    <row r="25" spans="2:7" x14ac:dyDescent="0.15">
      <c r="D25" s="110">
        <f>D24/5305</f>
        <v>201333.52931196985</v>
      </c>
    </row>
    <row r="26" spans="2:7" x14ac:dyDescent="0.15">
      <c r="D26" s="110">
        <f>D21/5305</f>
        <v>4430967.0267672008</v>
      </c>
    </row>
  </sheetData>
  <phoneticPr fontId="1"/>
  <pageMargins left="0.70866141732283472" right="0.70866141732283472" top="0.74803149606299213" bottom="0.74803149606299213" header="0.31496062992125984" footer="0.31496062992125984"/>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39997558519241921"/>
  </sheetPr>
  <dimension ref="A1:N50"/>
  <sheetViews>
    <sheetView workbookViewId="0">
      <selection activeCell="E29" sqref="E29"/>
    </sheetView>
  </sheetViews>
  <sheetFormatPr defaultRowHeight="13.5" x14ac:dyDescent="0.15"/>
  <cols>
    <col min="2" max="2" width="3.25" customWidth="1"/>
    <col min="3" max="3" width="25.625" customWidth="1"/>
    <col min="4" max="4" width="16.125" style="119" customWidth="1"/>
    <col min="5" max="5" width="18.75" style="119" customWidth="1"/>
    <col min="6" max="6" width="18.75" customWidth="1"/>
    <col min="7" max="7" width="54.75" style="11" customWidth="1"/>
    <col min="9" max="9" width="17.625" customWidth="1"/>
    <col min="10" max="10" width="12.875" bestFit="1" customWidth="1"/>
    <col min="11" max="11" width="6.375" customWidth="1"/>
    <col min="12" max="12" width="17.625" customWidth="1"/>
    <col min="13" max="13" width="11.375" bestFit="1" customWidth="1"/>
    <col min="14" max="14" width="6.375" customWidth="1"/>
  </cols>
  <sheetData>
    <row r="1" spans="1:14" x14ac:dyDescent="0.15">
      <c r="A1" t="s">
        <v>469</v>
      </c>
      <c r="E1" s="119" t="s">
        <v>433</v>
      </c>
    </row>
    <row r="2" spans="1:14" x14ac:dyDescent="0.15">
      <c r="B2" s="94"/>
      <c r="C2" s="94" t="s">
        <v>281</v>
      </c>
      <c r="D2" s="129" t="s">
        <v>0</v>
      </c>
      <c r="E2" s="130" t="s">
        <v>505</v>
      </c>
      <c r="F2" s="72" t="s">
        <v>510</v>
      </c>
      <c r="G2" s="101" t="s">
        <v>429</v>
      </c>
    </row>
    <row r="3" spans="1:14" x14ac:dyDescent="0.15">
      <c r="B3" s="95"/>
      <c r="C3" s="96" t="s">
        <v>87</v>
      </c>
      <c r="D3" s="131"/>
      <c r="E3" s="131"/>
      <c r="F3" s="12"/>
      <c r="G3" s="74"/>
    </row>
    <row r="4" spans="1:14" x14ac:dyDescent="0.15">
      <c r="B4" s="95">
        <v>1</v>
      </c>
      <c r="C4" s="96" t="s">
        <v>88</v>
      </c>
      <c r="D4" s="132">
        <f>'資金収支計算書（CF）'!B4</f>
        <v>3158608682</v>
      </c>
      <c r="E4" s="132">
        <f>'資金収支計算書（CF）'!C4</f>
        <v>3288165855</v>
      </c>
      <c r="F4" s="108">
        <f>'資金収支計算書（CF）'!D4</f>
        <v>0</v>
      </c>
      <c r="G4" s="10" t="s">
        <v>434</v>
      </c>
    </row>
    <row r="5" spans="1:14" x14ac:dyDescent="0.15">
      <c r="B5" s="95">
        <v>2</v>
      </c>
      <c r="C5" s="96" t="s">
        <v>89</v>
      </c>
      <c r="D5" s="132">
        <f>'資金収支計算書（CF）'!B5</f>
        <v>1573175754</v>
      </c>
      <c r="E5" s="132">
        <f>'資金収支計算書（CF）'!C5</f>
        <v>1821876462</v>
      </c>
      <c r="F5" s="108">
        <f>'資金収支計算書（CF）'!D5</f>
        <v>0</v>
      </c>
      <c r="G5" s="10" t="s">
        <v>435</v>
      </c>
      <c r="I5" s="58" t="s">
        <v>451</v>
      </c>
      <c r="J5" s="58" t="s">
        <v>453</v>
      </c>
      <c r="K5" s="58" t="s">
        <v>454</v>
      </c>
      <c r="L5" s="59" t="s">
        <v>452</v>
      </c>
      <c r="M5" s="59" t="s">
        <v>453</v>
      </c>
      <c r="N5" s="59" t="s">
        <v>454</v>
      </c>
    </row>
    <row r="6" spans="1:14" x14ac:dyDescent="0.15">
      <c r="B6" s="95">
        <v>3</v>
      </c>
      <c r="C6" s="96" t="s">
        <v>90</v>
      </c>
      <c r="D6" s="132">
        <f>'資金収支計算書（CF）'!B6</f>
        <v>648441197</v>
      </c>
      <c r="E6" s="132">
        <f>'資金収支計算書（CF）'!C6</f>
        <v>710499284</v>
      </c>
      <c r="F6" s="108">
        <f>'資金収支計算書（CF）'!D6</f>
        <v>0</v>
      </c>
      <c r="G6" s="10" t="s">
        <v>438</v>
      </c>
      <c r="I6" s="68" t="s">
        <v>455</v>
      </c>
      <c r="J6" s="118">
        <f>D16</f>
        <v>2564916814</v>
      </c>
      <c r="K6" s="21">
        <f>J6/$J$14</f>
        <v>0.76044110208023308</v>
      </c>
      <c r="L6" s="69" t="s">
        <v>459</v>
      </c>
      <c r="M6" s="118">
        <f>D6</f>
        <v>648441197</v>
      </c>
      <c r="N6" s="21">
        <f t="shared" ref="N6:N11" si="0">M6/$M$14</f>
        <v>0.20529329913365951</v>
      </c>
    </row>
    <row r="7" spans="1:14" x14ac:dyDescent="0.15">
      <c r="B7" s="95">
        <v>4</v>
      </c>
      <c r="C7" s="96" t="s">
        <v>91</v>
      </c>
      <c r="D7" s="132">
        <f>'資金収支計算書（CF）'!B7</f>
        <v>870192290</v>
      </c>
      <c r="E7" s="132">
        <f>'資金収支計算書（CF）'!C7</f>
        <v>1023578518</v>
      </c>
      <c r="F7" s="108">
        <f>'資金収支計算書（CF）'!D7</f>
        <v>0</v>
      </c>
      <c r="G7" s="10" t="s">
        <v>438</v>
      </c>
      <c r="I7" s="68" t="s">
        <v>456</v>
      </c>
      <c r="J7" s="118">
        <f t="shared" ref="J7:J9" si="1">D17</f>
        <v>532127833</v>
      </c>
      <c r="K7" s="21">
        <f t="shared" ref="K7:K9" si="2">J7/$J$14</f>
        <v>0.1577641323747376</v>
      </c>
      <c r="L7" s="69" t="s">
        <v>460</v>
      </c>
      <c r="M7" s="118">
        <f t="shared" ref="M7:M9" si="3">D7</f>
        <v>870192290</v>
      </c>
      <c r="N7" s="21">
        <f t="shared" si="0"/>
        <v>0.27549860638292262</v>
      </c>
    </row>
    <row r="8" spans="1:14" x14ac:dyDescent="0.15">
      <c r="B8" s="95">
        <v>5</v>
      </c>
      <c r="C8" s="96" t="s">
        <v>92</v>
      </c>
      <c r="D8" s="132">
        <f>'資金収支計算書（CF）'!B8</f>
        <v>42565619</v>
      </c>
      <c r="E8" s="132">
        <f>'資金収支計算書（CF）'!C8</f>
        <v>75444212</v>
      </c>
      <c r="F8" s="108">
        <f>'資金収支計算書（CF）'!D8</f>
        <v>0</v>
      </c>
      <c r="G8" s="10" t="s">
        <v>438</v>
      </c>
      <c r="I8" s="68" t="s">
        <v>458</v>
      </c>
      <c r="J8" s="118">
        <f t="shared" si="1"/>
        <v>96579784</v>
      </c>
      <c r="K8" s="21">
        <f t="shared" si="2"/>
        <v>2.863376971243593E-2</v>
      </c>
      <c r="L8" s="69" t="s">
        <v>461</v>
      </c>
      <c r="M8" s="118">
        <f t="shared" si="3"/>
        <v>42565619</v>
      </c>
      <c r="N8" s="21">
        <f t="shared" si="0"/>
        <v>1.3476065978849861E-2</v>
      </c>
    </row>
    <row r="9" spans="1:14" x14ac:dyDescent="0.15">
      <c r="B9" s="95">
        <v>6</v>
      </c>
      <c r="C9" s="96" t="s">
        <v>93</v>
      </c>
      <c r="D9" s="132">
        <f>'資金収支計算書（CF）'!B9</f>
        <v>11976648</v>
      </c>
      <c r="E9" s="132">
        <f>'資金収支計算書（CF）'!C9</f>
        <v>12354448</v>
      </c>
      <c r="F9" s="108">
        <f>'資金収支計算書（CF）'!D9</f>
        <v>0</v>
      </c>
      <c r="G9" s="10" t="s">
        <v>438</v>
      </c>
      <c r="I9" s="68" t="s">
        <v>457</v>
      </c>
      <c r="J9" s="118">
        <f t="shared" si="1"/>
        <v>179308472</v>
      </c>
      <c r="K9" s="21">
        <f t="shared" si="2"/>
        <v>5.3160995832593351E-2</v>
      </c>
      <c r="L9" s="69" t="s">
        <v>472</v>
      </c>
      <c r="M9" s="118">
        <f t="shared" si="3"/>
        <v>11976648</v>
      </c>
      <c r="N9" s="21">
        <f t="shared" si="0"/>
        <v>3.7917479516381574E-3</v>
      </c>
    </row>
    <row r="10" spans="1:14" x14ac:dyDescent="0.15">
      <c r="B10" s="95">
        <v>7</v>
      </c>
      <c r="C10" s="96" t="s">
        <v>94</v>
      </c>
      <c r="D10" s="132">
        <f>'資金収支計算書（CF）'!B10</f>
        <v>1585432928</v>
      </c>
      <c r="E10" s="132">
        <f>'資金収支計算書（CF）'!C10</f>
        <v>1466289393</v>
      </c>
      <c r="F10" s="108">
        <f>'資金収支計算書（CF）'!D10</f>
        <v>0</v>
      </c>
      <c r="G10" s="10" t="s">
        <v>436</v>
      </c>
      <c r="I10" s="68"/>
      <c r="J10" s="118"/>
      <c r="K10" s="4"/>
      <c r="L10" s="69" t="s">
        <v>462</v>
      </c>
      <c r="M10" s="118">
        <f>D11</f>
        <v>656097168</v>
      </c>
      <c r="N10" s="21">
        <f t="shared" si="0"/>
        <v>0.20771714196155686</v>
      </c>
    </row>
    <row r="11" spans="1:14" x14ac:dyDescent="0.15">
      <c r="B11" s="95">
        <v>8</v>
      </c>
      <c r="C11" s="96" t="s">
        <v>95</v>
      </c>
      <c r="D11" s="132">
        <f>'資金収支計算書（CF）'!B11</f>
        <v>656097168</v>
      </c>
      <c r="E11" s="132">
        <f>'資金収支計算書（CF）'!C11</f>
        <v>1019223405</v>
      </c>
      <c r="F11" s="108">
        <f>'資金収支計算書（CF）'!D11</f>
        <v>0</v>
      </c>
      <c r="G11" s="10" t="s">
        <v>438</v>
      </c>
      <c r="I11" s="27"/>
      <c r="J11" s="118"/>
      <c r="K11" s="4"/>
      <c r="L11" s="69" t="s">
        <v>463</v>
      </c>
      <c r="M11" s="118">
        <f t="shared" ref="M11:M13" si="4">D12</f>
        <v>347615528</v>
      </c>
      <c r="N11" s="21">
        <f t="shared" si="0"/>
        <v>0.1100533693777772</v>
      </c>
    </row>
    <row r="12" spans="1:14" x14ac:dyDescent="0.15">
      <c r="B12" s="95">
        <v>9</v>
      </c>
      <c r="C12" s="96" t="s">
        <v>96</v>
      </c>
      <c r="D12" s="132">
        <f>'資金収支計算書（CF）'!B12</f>
        <v>347615528</v>
      </c>
      <c r="E12" s="132">
        <f>'資金収支計算書（CF）'!C12</f>
        <v>347615528</v>
      </c>
      <c r="F12" s="108">
        <f>'資金収支計算書（CF）'!D12</f>
        <v>0</v>
      </c>
      <c r="G12" s="10" t="s">
        <v>438</v>
      </c>
      <c r="I12" s="27"/>
      <c r="J12" s="118"/>
      <c r="K12" s="4"/>
      <c r="L12" s="69" t="s">
        <v>464</v>
      </c>
      <c r="M12" s="118">
        <f t="shared" si="4"/>
        <v>579334052</v>
      </c>
      <c r="N12" s="21">
        <v>0.25700000000000001</v>
      </c>
    </row>
    <row r="13" spans="1:14" x14ac:dyDescent="0.15">
      <c r="B13" s="95">
        <v>10</v>
      </c>
      <c r="C13" s="96" t="s">
        <v>97</v>
      </c>
      <c r="D13" s="132">
        <f>'資金収支計算書（CF）'!B13</f>
        <v>579334052</v>
      </c>
      <c r="E13" s="132" t="str">
        <f>'資金収支計算書（CF）'!C13</f>
        <v>-</v>
      </c>
      <c r="F13" s="108">
        <f>'資金収支計算書（CF）'!D13</f>
        <v>0</v>
      </c>
      <c r="G13" s="10" t="s">
        <v>438</v>
      </c>
      <c r="I13" s="27"/>
      <c r="J13" s="118"/>
      <c r="K13" s="4"/>
      <c r="L13" s="69" t="s">
        <v>471</v>
      </c>
      <c r="M13" s="118">
        <f t="shared" si="4"/>
        <v>2386180</v>
      </c>
      <c r="N13" s="21">
        <f>M13/$M$14</f>
        <v>7.5545287189203014E-4</v>
      </c>
    </row>
    <row r="14" spans="1:14" x14ac:dyDescent="0.15">
      <c r="B14" s="95">
        <v>11</v>
      </c>
      <c r="C14" s="96" t="s">
        <v>93</v>
      </c>
      <c r="D14" s="132">
        <f>'資金収支計算書（CF）'!B14</f>
        <v>2386180</v>
      </c>
      <c r="E14" s="132">
        <f>'資金収支計算書（CF）'!C14</f>
        <v>99450460</v>
      </c>
      <c r="F14" s="108">
        <f>'資金収支計算書（CF）'!D14</f>
        <v>0</v>
      </c>
      <c r="G14" s="10" t="s">
        <v>438</v>
      </c>
      <c r="I14" s="27" t="s">
        <v>450</v>
      </c>
      <c r="J14" s="118">
        <f>SUM(J6:J13)</f>
        <v>3372932903</v>
      </c>
      <c r="K14" s="21">
        <v>1</v>
      </c>
      <c r="L14" s="69" t="s">
        <v>450</v>
      </c>
      <c r="M14" s="118">
        <f>SUM(M6:M13)</f>
        <v>3158608682</v>
      </c>
      <c r="N14" s="21">
        <v>1</v>
      </c>
    </row>
    <row r="15" spans="1:14" x14ac:dyDescent="0.15">
      <c r="B15" s="95">
        <v>12</v>
      </c>
      <c r="C15" s="96" t="s">
        <v>98</v>
      </c>
      <c r="D15" s="132">
        <f>'資金収支計算書（CF）'!B15</f>
        <v>3372932903</v>
      </c>
      <c r="E15" s="132">
        <f>'資金収支計算書（CF）'!C15</f>
        <v>3746117416</v>
      </c>
      <c r="F15" s="108">
        <f>'資金収支計算書（CF）'!D15</f>
        <v>0</v>
      </c>
      <c r="G15" s="10" t="s">
        <v>437</v>
      </c>
    </row>
    <row r="16" spans="1:14" x14ac:dyDescent="0.15">
      <c r="B16" s="95">
        <v>13</v>
      </c>
      <c r="C16" s="96" t="s">
        <v>99</v>
      </c>
      <c r="D16" s="132">
        <f>'資金収支計算書（CF）'!B16</f>
        <v>2564916814</v>
      </c>
      <c r="E16" s="132">
        <f>'資金収支計算書（CF）'!C16</f>
        <v>2656220646</v>
      </c>
      <c r="F16" s="108">
        <f>'資金収支計算書（CF）'!D16</f>
        <v>0</v>
      </c>
      <c r="G16" s="10" t="s">
        <v>438</v>
      </c>
    </row>
    <row r="17" spans="2:7" x14ac:dyDescent="0.15">
      <c r="B17" s="95">
        <v>14</v>
      </c>
      <c r="C17" s="96" t="s">
        <v>100</v>
      </c>
      <c r="D17" s="132">
        <f>'資金収支計算書（CF）'!B17</f>
        <v>532127833</v>
      </c>
      <c r="E17" s="132">
        <f>'資金収支計算書（CF）'!C17</f>
        <v>614195733</v>
      </c>
      <c r="F17" s="108">
        <f>'資金収支計算書（CF）'!D17</f>
        <v>0</v>
      </c>
      <c r="G17" s="10" t="s">
        <v>439</v>
      </c>
    </row>
    <row r="18" spans="2:7" x14ac:dyDescent="0.15">
      <c r="B18" s="95">
        <v>15</v>
      </c>
      <c r="C18" s="96" t="s">
        <v>101</v>
      </c>
      <c r="D18" s="132">
        <f>'資金収支計算書（CF）'!B18</f>
        <v>96579784</v>
      </c>
      <c r="E18" s="132">
        <f>'資金収支計算書（CF）'!C18</f>
        <v>204481504</v>
      </c>
      <c r="F18" s="108">
        <f>'資金収支計算書（CF）'!D18</f>
        <v>0</v>
      </c>
      <c r="G18" s="10" t="s">
        <v>438</v>
      </c>
    </row>
    <row r="19" spans="2:7" x14ac:dyDescent="0.15">
      <c r="B19" s="95">
        <v>16</v>
      </c>
      <c r="C19" s="96" t="s">
        <v>102</v>
      </c>
      <c r="D19" s="132">
        <f>'資金収支計算書（CF）'!B19</f>
        <v>179308472</v>
      </c>
      <c r="E19" s="132">
        <f>'資金収支計算書（CF）'!C19</f>
        <v>271219533</v>
      </c>
      <c r="F19" s="108">
        <f>'資金収支計算書（CF）'!D19</f>
        <v>0</v>
      </c>
      <c r="G19" s="10" t="s">
        <v>438</v>
      </c>
    </row>
    <row r="20" spans="2:7" x14ac:dyDescent="0.15">
      <c r="B20" s="95">
        <v>17</v>
      </c>
      <c r="C20" s="96" t="s">
        <v>103</v>
      </c>
      <c r="D20" s="132" t="str">
        <f>'資金収支計算書（CF）'!B20</f>
        <v>-</v>
      </c>
      <c r="E20" s="132" t="str">
        <f>'資金収支計算書（CF）'!C20</f>
        <v>-</v>
      </c>
      <c r="F20" s="108">
        <f>'資金収支計算書（CF）'!D20</f>
        <v>0</v>
      </c>
      <c r="G20" s="10" t="s">
        <v>309</v>
      </c>
    </row>
    <row r="21" spans="2:7" x14ac:dyDescent="0.15">
      <c r="B21" s="95">
        <v>18</v>
      </c>
      <c r="C21" s="96" t="s">
        <v>104</v>
      </c>
      <c r="D21" s="132" t="str">
        <f>'資金収支計算書（CF）'!B21</f>
        <v>-</v>
      </c>
      <c r="E21" s="132" t="str">
        <f>'資金収支計算書（CF）'!C21</f>
        <v>-</v>
      </c>
      <c r="F21" s="108">
        <f>'資金収支計算書（CF）'!D21</f>
        <v>0</v>
      </c>
      <c r="G21" s="97" t="s">
        <v>522</v>
      </c>
    </row>
    <row r="22" spans="2:7" x14ac:dyDescent="0.15">
      <c r="B22" s="95">
        <v>19</v>
      </c>
      <c r="C22" s="96" t="s">
        <v>105</v>
      </c>
      <c r="D22" s="132" t="str">
        <f>'資金収支計算書（CF）'!B22</f>
        <v>-</v>
      </c>
      <c r="E22" s="132" t="str">
        <f>'資金収支計算書（CF）'!C22</f>
        <v>-</v>
      </c>
      <c r="F22" s="108">
        <f>'資金収支計算書（CF）'!D22</f>
        <v>0</v>
      </c>
      <c r="G22" s="12" t="s">
        <v>523</v>
      </c>
    </row>
    <row r="23" spans="2:7" x14ac:dyDescent="0.15">
      <c r="B23" s="95">
        <v>20</v>
      </c>
      <c r="C23" s="96" t="s">
        <v>106</v>
      </c>
      <c r="D23" s="132" t="str">
        <f>'資金収支計算書（CF）'!B23</f>
        <v>-</v>
      </c>
      <c r="E23" s="132" t="str">
        <f>'資金収支計算書（CF）'!C23</f>
        <v>-</v>
      </c>
      <c r="F23" s="108">
        <f>'資金収支計算書（CF）'!D23</f>
        <v>0</v>
      </c>
      <c r="G23" s="12" t="s">
        <v>524</v>
      </c>
    </row>
    <row r="24" spans="2:7" x14ac:dyDescent="0.15">
      <c r="B24" s="95">
        <v>21</v>
      </c>
      <c r="C24" s="96" t="s">
        <v>107</v>
      </c>
      <c r="D24" s="132">
        <f>'資金収支計算書（CF）'!B24</f>
        <v>214324221</v>
      </c>
      <c r="E24" s="132">
        <f>'資金収支計算書（CF）'!C24</f>
        <v>457951561</v>
      </c>
      <c r="F24" s="108">
        <f>'資金収支計算書（CF）'!D24</f>
        <v>0</v>
      </c>
      <c r="G24" s="75" t="s">
        <v>285</v>
      </c>
    </row>
    <row r="25" spans="2:7" x14ac:dyDescent="0.15">
      <c r="B25" s="95"/>
      <c r="C25" s="96" t="s">
        <v>108</v>
      </c>
      <c r="D25" s="132"/>
      <c r="E25" s="132"/>
      <c r="F25" s="108"/>
      <c r="G25" s="12"/>
    </row>
    <row r="26" spans="2:7" x14ac:dyDescent="0.15">
      <c r="B26" s="96">
        <v>22</v>
      </c>
      <c r="C26" s="96" t="s">
        <v>109</v>
      </c>
      <c r="D26" s="132">
        <f>'資金収支計算書（CF）'!B26</f>
        <v>972306447</v>
      </c>
      <c r="E26" s="132">
        <f>'資金収支計算書（CF）'!C26</f>
        <v>1358537575</v>
      </c>
      <c r="F26" s="108">
        <f>'資金収支計算書（CF）'!D26</f>
        <v>0</v>
      </c>
      <c r="G26" s="10" t="s">
        <v>446</v>
      </c>
    </row>
    <row r="27" spans="2:7" x14ac:dyDescent="0.15">
      <c r="B27" s="96">
        <v>23</v>
      </c>
      <c r="C27" s="96" t="s">
        <v>110</v>
      </c>
      <c r="D27" s="132">
        <f>'資金収支計算書（CF）'!B27</f>
        <v>426408627</v>
      </c>
      <c r="E27" s="132">
        <f>'資金収支計算書（CF）'!C27</f>
        <v>613920927</v>
      </c>
      <c r="F27" s="108">
        <f>'資金収支計算書（CF）'!D27</f>
        <v>0</v>
      </c>
      <c r="G27" s="10" t="s">
        <v>438</v>
      </c>
    </row>
    <row r="28" spans="2:7" x14ac:dyDescent="0.15">
      <c r="B28" s="96">
        <v>24</v>
      </c>
      <c r="C28" s="96" t="s">
        <v>111</v>
      </c>
      <c r="D28" s="132">
        <f>'資金収支計算書（CF）'!B28</f>
        <v>495696820</v>
      </c>
      <c r="E28" s="132">
        <f>'資金収支計算書（CF）'!C28</f>
        <v>694415648</v>
      </c>
      <c r="F28" s="108">
        <f>'資金収支計算書（CF）'!D28</f>
        <v>0</v>
      </c>
      <c r="G28" s="10" t="s">
        <v>438</v>
      </c>
    </row>
    <row r="29" spans="2:7" x14ac:dyDescent="0.15">
      <c r="B29" s="96">
        <v>25</v>
      </c>
      <c r="C29" s="96" t="s">
        <v>112</v>
      </c>
      <c r="D29" s="132">
        <f>'資金収支計算書（CF）'!B29</f>
        <v>41000</v>
      </c>
      <c r="E29" s="132">
        <f>'資金収支計算書（CF）'!C29</f>
        <v>41000</v>
      </c>
      <c r="F29" s="108">
        <f>'資金収支計算書（CF）'!D29</f>
        <v>0</v>
      </c>
      <c r="G29" s="60" t="s">
        <v>531</v>
      </c>
    </row>
    <row r="30" spans="2:7" x14ac:dyDescent="0.15">
      <c r="B30" s="96">
        <v>26</v>
      </c>
      <c r="C30" s="96" t="s">
        <v>113</v>
      </c>
      <c r="D30" s="132">
        <f>'資金収支計算書（CF）'!B30</f>
        <v>50160000</v>
      </c>
      <c r="E30" s="132">
        <f>'資金収支計算書（CF）'!C30</f>
        <v>50160000</v>
      </c>
      <c r="F30" s="108">
        <f>'資金収支計算書（CF）'!D30</f>
        <v>0</v>
      </c>
      <c r="G30" s="10" t="s">
        <v>438</v>
      </c>
    </row>
    <row r="31" spans="2:7" x14ac:dyDescent="0.15">
      <c r="B31" s="96">
        <v>27</v>
      </c>
      <c r="C31" s="96" t="s">
        <v>105</v>
      </c>
      <c r="D31" s="132" t="str">
        <f>'資金収支計算書（CF）'!B31</f>
        <v>-</v>
      </c>
      <c r="E31" s="132" t="str">
        <f>'資金収支計算書（CF）'!C31</f>
        <v>-</v>
      </c>
      <c r="F31" s="108">
        <f>'資金収支計算書（CF）'!D31</f>
        <v>0</v>
      </c>
      <c r="G31" s="60" t="s">
        <v>531</v>
      </c>
    </row>
    <row r="32" spans="2:7" x14ac:dyDescent="0.15">
      <c r="B32" s="96">
        <v>28</v>
      </c>
      <c r="C32" s="96" t="s">
        <v>114</v>
      </c>
      <c r="D32" s="132">
        <f>'資金収支計算書（CF）'!B32</f>
        <v>907631966</v>
      </c>
      <c r="E32" s="132">
        <f>'資金収支計算書（CF）'!C32</f>
        <v>944070966</v>
      </c>
      <c r="F32" s="108">
        <f>'資金収支計算書（CF）'!D32</f>
        <v>0</v>
      </c>
      <c r="G32" s="10" t="s">
        <v>447</v>
      </c>
    </row>
    <row r="33" spans="2:7" x14ac:dyDescent="0.15">
      <c r="B33" s="96">
        <v>29</v>
      </c>
      <c r="C33" s="96" t="s">
        <v>100</v>
      </c>
      <c r="D33" s="132" t="str">
        <f>'資金収支計算書（CF）'!B33</f>
        <v>-</v>
      </c>
      <c r="E33" s="132" t="str">
        <f>'資金収支計算書（CF）'!C33</f>
        <v>-</v>
      </c>
      <c r="F33" s="108">
        <f>'資金収支計算書（CF）'!D33</f>
        <v>0</v>
      </c>
      <c r="G33" s="12" t="s">
        <v>445</v>
      </c>
    </row>
    <row r="34" spans="2:7" x14ac:dyDescent="0.15">
      <c r="B34" s="96">
        <v>30</v>
      </c>
      <c r="C34" s="96" t="s">
        <v>115</v>
      </c>
      <c r="D34" s="132">
        <f>'資金収支計算書（CF）'!B34</f>
        <v>705719241</v>
      </c>
      <c r="E34" s="132">
        <f>'資金収支計算書（CF）'!C34</f>
        <v>742158241</v>
      </c>
      <c r="F34" s="108">
        <f>'資金収支計算書（CF）'!D34</f>
        <v>0</v>
      </c>
      <c r="G34" s="10" t="s">
        <v>438</v>
      </c>
    </row>
    <row r="35" spans="2:7" x14ac:dyDescent="0.15">
      <c r="B35" s="96">
        <v>31</v>
      </c>
      <c r="C35" s="96" t="s">
        <v>116</v>
      </c>
      <c r="D35" s="132">
        <f>'資金収支計算書（CF）'!B35</f>
        <v>46850000</v>
      </c>
      <c r="E35" s="132">
        <f>'資金収支計算書（CF）'!C35</f>
        <v>46850000</v>
      </c>
      <c r="F35" s="108">
        <f>'資金収支計算書（CF）'!D35</f>
        <v>0</v>
      </c>
      <c r="G35" s="60" t="s">
        <v>531</v>
      </c>
    </row>
    <row r="36" spans="2:7" x14ac:dyDescent="0.15">
      <c r="B36" s="96">
        <v>32</v>
      </c>
      <c r="C36" s="96" t="s">
        <v>117</v>
      </c>
      <c r="D36" s="132">
        <f>'資金収支計算書（CF）'!B36</f>
        <v>155062725</v>
      </c>
      <c r="E36" s="132">
        <f>'資金収支計算書（CF）'!C36</f>
        <v>155062725</v>
      </c>
      <c r="F36" s="108">
        <f>'資金収支計算書（CF）'!D36</f>
        <v>0</v>
      </c>
      <c r="G36" s="10" t="s">
        <v>438</v>
      </c>
    </row>
    <row r="37" spans="2:7" x14ac:dyDescent="0.15">
      <c r="B37" s="96">
        <v>33</v>
      </c>
      <c r="C37" s="96" t="s">
        <v>102</v>
      </c>
      <c r="D37" s="132" t="str">
        <f>'資金収支計算書（CF）'!B37</f>
        <v>-</v>
      </c>
      <c r="E37" s="132" t="str">
        <f>'資金収支計算書（CF）'!C37</f>
        <v>-</v>
      </c>
      <c r="F37" s="108">
        <f>'資金収支計算書（CF）'!D37</f>
        <v>0</v>
      </c>
      <c r="G37" s="10" t="s">
        <v>438</v>
      </c>
    </row>
    <row r="38" spans="2:7" x14ac:dyDescent="0.15">
      <c r="B38" s="96">
        <v>34</v>
      </c>
      <c r="C38" s="96" t="s">
        <v>118</v>
      </c>
      <c r="D38" s="132">
        <f>'資金収支計算書（CF）'!B38</f>
        <v>-64674481</v>
      </c>
      <c r="E38" s="132">
        <f>'資金収支計算書（CF）'!C38</f>
        <v>-414466609</v>
      </c>
      <c r="F38" s="108">
        <f>'資金収支計算書（CF）'!D38</f>
        <v>0</v>
      </c>
      <c r="G38" s="75" t="s">
        <v>448</v>
      </c>
    </row>
    <row r="39" spans="2:7" x14ac:dyDescent="0.15">
      <c r="B39" s="95"/>
      <c r="C39" s="96" t="s">
        <v>119</v>
      </c>
      <c r="D39" s="132"/>
      <c r="E39" s="132"/>
      <c r="F39" s="108"/>
      <c r="G39" s="76"/>
    </row>
    <row r="40" spans="2:7" x14ac:dyDescent="0.15">
      <c r="B40" s="95">
        <v>35</v>
      </c>
      <c r="C40" s="96" t="s">
        <v>120</v>
      </c>
      <c r="D40" s="132">
        <f>'資金収支計算書（CF）'!B40</f>
        <v>429004072</v>
      </c>
      <c r="E40" s="132">
        <f>'資金収支計算書（CF）'!C40</f>
        <v>576998660</v>
      </c>
      <c r="F40" s="108">
        <f>'資金収支計算書（CF）'!D40</f>
        <v>0</v>
      </c>
      <c r="G40" s="10" t="s">
        <v>440</v>
      </c>
    </row>
    <row r="41" spans="2:7" x14ac:dyDescent="0.15">
      <c r="B41" s="95">
        <v>36</v>
      </c>
      <c r="C41" s="96" t="s">
        <v>121</v>
      </c>
      <c r="D41" s="132">
        <f>'資金収支計算書（CF）'!B41</f>
        <v>418168552</v>
      </c>
      <c r="E41" s="132">
        <f>'資金収支計算書（CF）'!C41</f>
        <v>566163140</v>
      </c>
      <c r="F41" s="108">
        <f>'資金収支計算書（CF）'!D41</f>
        <v>0</v>
      </c>
      <c r="G41" s="10" t="s">
        <v>438</v>
      </c>
    </row>
    <row r="42" spans="2:7" x14ac:dyDescent="0.15">
      <c r="B42" s="95">
        <v>37</v>
      </c>
      <c r="C42" s="96" t="s">
        <v>105</v>
      </c>
      <c r="D42" s="132">
        <f>'資金収支計算書（CF）'!B42</f>
        <v>10835520</v>
      </c>
      <c r="E42" s="132">
        <f>'資金収支計算書（CF）'!C42</f>
        <v>10835520</v>
      </c>
      <c r="F42" s="108">
        <f>'資金収支計算書（CF）'!D42</f>
        <v>0</v>
      </c>
      <c r="G42" s="10" t="s">
        <v>438</v>
      </c>
    </row>
    <row r="43" spans="2:7" x14ac:dyDescent="0.15">
      <c r="B43" s="95">
        <v>38</v>
      </c>
      <c r="C43" s="96" t="s">
        <v>122</v>
      </c>
      <c r="D43" s="132">
        <f>'資金収支計算書（CF）'!B43</f>
        <v>319841000</v>
      </c>
      <c r="E43" s="132">
        <f>'資金収支計算書（CF）'!C43</f>
        <v>563941000</v>
      </c>
      <c r="F43" s="108">
        <f>'資金収支計算書（CF）'!D43</f>
        <v>0</v>
      </c>
      <c r="G43" s="10" t="s">
        <v>441</v>
      </c>
    </row>
    <row r="44" spans="2:7" x14ac:dyDescent="0.15">
      <c r="B44" s="95">
        <v>39</v>
      </c>
      <c r="C44" s="96" t="s">
        <v>123</v>
      </c>
      <c r="D44" s="132">
        <f>'資金収支計算書（CF）'!B44</f>
        <v>319841000</v>
      </c>
      <c r="E44" s="132">
        <f>'資金収支計算書（CF）'!C44</f>
        <v>563941000</v>
      </c>
      <c r="F44" s="108">
        <f>'資金収支計算書（CF）'!D44</f>
        <v>0</v>
      </c>
      <c r="G44" s="10" t="s">
        <v>438</v>
      </c>
    </row>
    <row r="45" spans="2:7" x14ac:dyDescent="0.15">
      <c r="B45" s="95">
        <v>40</v>
      </c>
      <c r="C45" s="96" t="s">
        <v>102</v>
      </c>
      <c r="D45" s="132" t="str">
        <f>'資金収支計算書（CF）'!B45</f>
        <v>-</v>
      </c>
      <c r="E45" s="132" t="str">
        <f>'資金収支計算書（CF）'!C45</f>
        <v>-</v>
      </c>
      <c r="F45" s="108">
        <f>'資金収支計算書（CF）'!D45</f>
        <v>0</v>
      </c>
      <c r="G45" s="60" t="s">
        <v>531</v>
      </c>
    </row>
    <row r="46" spans="2:7" x14ac:dyDescent="0.15">
      <c r="B46" s="95">
        <v>41</v>
      </c>
      <c r="C46" s="96" t="s">
        <v>124</v>
      </c>
      <c r="D46" s="132">
        <f>'資金収支計算書（CF）'!B46</f>
        <v>-109163072</v>
      </c>
      <c r="E46" s="132">
        <f>'資金収支計算書（CF）'!C46</f>
        <v>-13057660</v>
      </c>
      <c r="F46" s="108">
        <f>'資金収支計算書（CF）'!D46</f>
        <v>0</v>
      </c>
      <c r="G46" s="75" t="s">
        <v>442</v>
      </c>
    </row>
    <row r="47" spans="2:7" x14ac:dyDescent="0.15">
      <c r="B47" s="95">
        <v>42</v>
      </c>
      <c r="C47" s="96" t="s">
        <v>125</v>
      </c>
      <c r="D47" s="132">
        <f>'資金収支計算書（CF）'!B47</f>
        <v>40486668</v>
      </c>
      <c r="E47" s="132">
        <f>'資金収支計算書（CF）'!C47</f>
        <v>30427292</v>
      </c>
      <c r="F47" s="108">
        <f>'資金収支計算書（CF）'!D47</f>
        <v>0</v>
      </c>
      <c r="G47" s="10" t="s">
        <v>444</v>
      </c>
    </row>
    <row r="48" spans="2:7" x14ac:dyDescent="0.15">
      <c r="B48" s="95">
        <v>43</v>
      </c>
      <c r="C48" s="96" t="s">
        <v>126</v>
      </c>
      <c r="D48" s="132">
        <f>'資金収支計算書（CF）'!B48</f>
        <v>184309660</v>
      </c>
      <c r="E48" s="132">
        <f>'資金収支計算書（CF）'!C48</f>
        <v>200779313</v>
      </c>
      <c r="F48" s="108">
        <f>'資金収支計算書（CF）'!D48</f>
        <v>0</v>
      </c>
      <c r="G48" s="12" t="s">
        <v>517</v>
      </c>
    </row>
    <row r="49" spans="2:7" x14ac:dyDescent="0.15">
      <c r="B49" s="95">
        <v>44</v>
      </c>
      <c r="C49" s="96" t="s">
        <v>516</v>
      </c>
      <c r="D49" s="132" t="str">
        <f>'資金収支計算書（CF）'!B49</f>
        <v>-</v>
      </c>
      <c r="E49" s="132" t="str">
        <f>'資金収支計算書（CF）'!C49</f>
        <v>-</v>
      </c>
      <c r="F49" s="108">
        <f>'資金収支計算書（CF）'!D49</f>
        <v>0</v>
      </c>
      <c r="G49" s="60" t="s">
        <v>531</v>
      </c>
    </row>
    <row r="50" spans="2:7" x14ac:dyDescent="0.15">
      <c r="B50" s="95">
        <v>45</v>
      </c>
      <c r="C50" s="96" t="s">
        <v>128</v>
      </c>
      <c r="D50" s="132">
        <f>'資金収支計算書（CF）'!B50</f>
        <v>224796328</v>
      </c>
      <c r="E50" s="132">
        <f>'資金収支計算書（CF）'!C50</f>
        <v>231206605</v>
      </c>
      <c r="F50" s="108">
        <f>'資金収支計算書（CF）'!D50</f>
        <v>0</v>
      </c>
      <c r="G50" s="10" t="s">
        <v>443</v>
      </c>
    </row>
  </sheetData>
  <phoneticPr fontId="1"/>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4</vt:i4>
      </vt:variant>
    </vt:vector>
  </HeadingPairs>
  <TitlesOfParts>
    <vt:vector size="27" baseType="lpstr">
      <vt:lpstr>貸借対照表（BS）</vt:lpstr>
      <vt:lpstr>行政コスト計算書（PL）</vt:lpstr>
      <vt:lpstr>純資産変動計算書（NW）</vt:lpstr>
      <vt:lpstr>資金収支計算書（CF）</vt:lpstr>
      <vt:lpstr>相関図</vt:lpstr>
      <vt:lpstr>BS科目説明</vt:lpstr>
      <vt:lpstr>PL科目説明</vt:lpstr>
      <vt:lpstr>NW科目説明</vt:lpstr>
      <vt:lpstr>CF資料①OK</vt:lpstr>
      <vt:lpstr>第３章加工</vt:lpstr>
      <vt:lpstr>指標一覧</vt:lpstr>
      <vt:lpstr>実数分析BS</vt:lpstr>
      <vt:lpstr>実数分析PL</vt:lpstr>
      <vt:lpstr>指標一覧 (2)</vt:lpstr>
      <vt:lpstr>産業構造</vt:lpstr>
      <vt:lpstr>実数分析</vt:lpstr>
      <vt:lpstr>有形固定資産の行政目的別明細</vt:lpstr>
      <vt:lpstr>②行政目的別割合</vt:lpstr>
      <vt:lpstr>④資産老朽化率</vt:lpstr>
      <vt:lpstr>健全化判断比率</vt:lpstr>
      <vt:lpstr>性質別・行政目的別ＰＬ</vt:lpstr>
      <vt:lpstr>変換表①</vt:lpstr>
      <vt:lpstr>変換表②</vt:lpstr>
      <vt:lpstr>指標一覧!Print_Titles</vt:lpstr>
      <vt:lpstr>'指標一覧 (2)'!Print_Titles</vt:lpstr>
      <vt:lpstr>実数分析BS!Print_Titles</vt:lpstr>
      <vt:lpstr>実数分析PL!Print_Titles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ppp-user</dc:creator>
  <cp:lastModifiedBy> </cp:lastModifiedBy>
  <cp:lastPrinted>2017-04-23T22:58:49Z</cp:lastPrinted>
  <dcterms:created xsi:type="dcterms:W3CDTF">2016-12-12T23:36:52Z</dcterms:created>
  <dcterms:modified xsi:type="dcterms:W3CDTF">2020-09-28T02:28:26Z</dcterms:modified>
</cp:coreProperties>
</file>