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AM35" i="9"/>
  <c r="C35" i="9"/>
  <c r="CO34" i="9"/>
  <c r="BW34" i="9"/>
  <c r="AM34" i="9"/>
  <c r="U34" i="9"/>
  <c r="U35" i="9" s="1"/>
  <c r="C34" i="9"/>
  <c r="U36" i="9" l="1"/>
  <c r="U37" i="9" s="1"/>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<sst xmlns="http://schemas.openxmlformats.org/spreadsheetml/2006/main" count="1016" uniqueCount="548">
  <si>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</si>
  <si>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</si>
  <si>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</si>
  <si>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</si>
  <si>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</si>
  <si>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</si>
  <si>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</si>
  <si>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</si>
  <si>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</si>
  <si>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</si>
  <si>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</si>
  <si>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</si>
  <si>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</si>
  <si>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</si>
  <si>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</si>
  <si>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</si>
  <si>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</si>
  <si>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</si>
  <si>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</si>
  <si>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</si>
  <si>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</si>
  <si>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</si>
  <si>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</si>
  <si>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</si>
  <si>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</si>
  <si>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</si>
  <si>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</si>
  <si>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</si>
  <si>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</si>
  <si>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</si>
  <si>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</si>
  <si>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</si>
  <si>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</si>
  <si>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</si>
  <si>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</si>
  <si>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</si>
  <si>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</si>
  <si>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</si>
  <si>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</si>
  <si>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</si>
  <si>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</si>
  <si>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</si>
  <si>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</si>
  <si>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</si>
  <si>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</si>
  <si>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</si>
  <si>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</si>
  <si>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</si>
  <si>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</si>
  <si>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</si>
  <si>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</si>
  <si>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</si>
  <si>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</si>
  <si>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</si>
  <si>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</si>
  <si>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</si>
  <si>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</si>
  <si>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</si>
  <si>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</si>
  <si>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</si>
  <si>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</si>
  <si>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</si>
  <si>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</si>
  <si>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</si>
  <si>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</si>
  <si>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</si>
  <si>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</si>
  <si>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</si>
  <si>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</si>
  <si>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</si>
  <si>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</si>
  <si>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</si>
  <si>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</si>
  <si>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</si>
  <si>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</si>
  <si>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</si>
  <si>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</si>
  <si>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</si>
  <si>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</si>
  <si>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</si>
  <si>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</si>
  <si>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黒松内町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</si>
  <si>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</si>
  <si>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</si>
  <si>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</si>
  <si>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</si>
  <si>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</si>
  <si>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</si>
  <si>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</si>
  <si>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</si>
  <si>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</si>
  <si>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</si>
  <si>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</si>
  <si>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</si>
  <si>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</si>
  <si>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</si>
  <si>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</si>
  <si>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</si>
  <si>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</si>
  <si>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</si>
  <si>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</si>
  <si>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</si>
  <si>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</si>
  <si>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</si>
  <si>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</si>
  <si>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</si>
  <si>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</si>
  <si>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</si>
  <si>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</si>
  <si>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</si>
  <si>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</si>
  <si>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</si>
  <si>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</si>
  <si>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</si>
  <si>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</si>
  <si>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</si>
  <si>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</si>
  <si>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</si>
  <si>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</si>
  <si>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</si>
  <si>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</si>
  <si>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</si>
  <si>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</si>
  <si>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</si>
  <si>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</si>
  <si>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</si>
  <si>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</si>
  <si>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</si>
  <si>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</si>
  <si>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</si>
  <si>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</si>
  <si>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</si>
  <si>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</si>
  <si>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</si>
  <si>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</si>
  <si>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</si>
  <si>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</si>
  <si>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</si>
  <si>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</si>
  <si>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</si>
  <si>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</si>
  <si>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</si>
  <si>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</si>
  <si>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</si>
  <si>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</si>
  <si>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</si>
  <si>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</si>
  <si>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</si>
  <si>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</si>
  <si>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</si>
  <si>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</si>
  <si>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</si>
  <si>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</si>
  <si>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</si>
  <si>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</si>
  <si>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</si>
  <si>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</si>
  <si>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</si>
  <si>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</si>
  <si>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</si>
  <si>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</si>
  <si>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</si>
  <si>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</si>
  <si>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</si>
  <si>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</si>
  <si>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</si>
  <si>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</si>
  <si>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</si>
  <si>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</si>
  <si>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</si>
  <si>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</si>
  <si>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</si>
  <si>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</si>
  <si>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</si>
  <si>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</si>
  <si>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</si>
  <si>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</si>
  <si>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</si>
  <si>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</si>
  <si>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</si>
  <si>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</si>
  <si>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</si>
  <si>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</si>
  <si>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</si>
  <si>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</si>
  <si>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</si>
  <si>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</si>
  <si>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</si>
  <si>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</si>
  <si>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</si>
  <si>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</si>
  <si>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</si>
  <si>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</si>
  <si>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</si>
  <si>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</si>
  <si>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</si>
  <si>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</si>
  <si>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北海道黒松内町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</si>
  <si>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</si>
  <si>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</si>
  <si>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</si>
  <si>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</si>
  <si>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</si>
  <si>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</si>
  <si>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</si>
  <si>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</si>
  <si>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</si>
  <si>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</si>
  <si>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</si>
  <si>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</si>
  <si>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</si>
  <si>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</si>
  <si>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</si>
  <si>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</si>
  <si>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</si>
  <si>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</si>
  <si>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</si>
  <si>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</si>
  <si>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</si>
  <si>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</si>
  <si>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</si>
  <si>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</si>
  <si>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</si>
  <si>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</si>
  <si>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</si>
  <si>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</si>
  <si>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</si>
  <si>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</si>
  <si>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</si>
  <si>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</si>
  <si>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</si>
  <si>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</si>
  <si>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</si>
  <si>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</si>
  <si>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</si>
  <si>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</si>
  <si>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</si>
  <si>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</si>
  <si>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</si>
  <si>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</si>
  <si>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</si>
  <si>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</si>
  <si>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</si>
  <si>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</si>
  <si>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</si>
  <si>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</si>
  <si>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</si>
  <si>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</si>
  <si>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</si>
  <si>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</si>
  <si>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</si>
  <si>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</si>
  <si>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</si>
  <si>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</si>
  <si>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</si>
  <si>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</si>
  <si>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</si>
  <si>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</si>
  <si>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</si>
  <si>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</si>
  <si>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</si>
  <si>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</si>
  <si>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</si>
  <si>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</si>
  <si>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</si>
  <si>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</si>
  <si>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</si>
  <si>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</si>
  <si>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</si>
  <si>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</si>
  <si>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</si>
  <si>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</si>
  <si>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</si>
  <si>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</si>
  <si>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</si>
  <si>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</si>
  <si>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</si>
  <si>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</si>
  <si>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</si>
  <si>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</si>
  <si>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</si>
  <si>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</si>
  <si>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</si>
  <si>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</si>
  <si>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</si>
  <si>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</si>
  <si>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</si>
  <si>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</si>
  <si>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</si>
  <si>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</si>
  <si>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</si>
  <si>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</si>
  <si>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</si>
  <si>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</si>
  <si>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</si>
  <si>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</si>
  <si>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</si>
  <si>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</si>
  <si>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</si>
  <si>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</si>
  <si>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</si>
  <si>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</si>
  <si>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</si>
  <si>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</si>
  <si>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</si>
  <si>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</si>
  <si>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</si>
  <si>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</si>
  <si>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</si>
  <si>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</si>
  <si>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</si>
  <si>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</si>
  <si>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</si>
  <si>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</si>
  <si>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</si>
  <si>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</si>
  <si>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</si>
  <si>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</si>
  <si>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</si>
  <si>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</si>
  <si>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</si>
  <si>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</si>
  <si>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</si>
  <si>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</si>
  <si>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</si>
  <si>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</si>
  <si>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</si>
  <si>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</si>
  <si>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</si>
  <si>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</si>
  <si>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</si>
  <si>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t>
    <phoneticPr fontId="18"/>
  </si>
  <si>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</si>
  <si>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</si>
  <si>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</si>
  <si>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</si>
  <si>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</si>
  <si>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</si>
  <si>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</si>
  <si>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</si>
  <si>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</si>
  <si>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</si>
  <si>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</si>
  <si>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</si>
  <si>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</si>
  <si>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</si>
  <si>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北海道黒松内町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</si>
  <si>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</si>
  <si>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</si>
  <si>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</si>
  <si>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</si>
  <si>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</si>
  <si>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</si>
  <si>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</si>
  <si>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</si>
  <si>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</si>
  <si>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</si>
  <si>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</si>
  <si>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</si>
  <si>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</si>
  <si>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</si>
  <si>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</si>
  <si>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</si>
  <si>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</si>
  <si>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</si>
  <si>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</si>
  <si>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</si>
  <si>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</si>
  <si>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</si>
  <si>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</si>
  <si>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</si>
  <si>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</si>
  <si>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</si>
  <si>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</si>
  <si>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</si>
  <si>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</si>
  <si>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</si>
  <si>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</si>
  <si>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</si>
  <si>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</si>
  <si>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</si>
  <si>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老人保健施設事業特別会計</t>
    <phoneticPr fontId="5"/>
  </si>
  <si>
    <t>後期高齢者医療特別会計</t>
    <phoneticPr fontId="5"/>
  </si>
  <si>
    <t>国民健康保険診療所事業特別会計</t>
    <phoneticPr fontId="5"/>
  </si>
  <si>
    <t>簡易水道特別会計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</si>
  <si>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</si>
  <si>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</si>
  <si>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</si>
  <si>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</si>
  <si>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</si>
  <si>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</si>
  <si>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</si>
  <si>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</si>
  <si>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</si>
  <si>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</si>
  <si>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</si>
  <si>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</si>
  <si>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</si>
  <si>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</si>
  <si>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</si>
  <si>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</si>
  <si>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</si>
  <si>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</si>
  <si>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</si>
  <si>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</si>
  <si>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</si>
  <si>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</si>
  <si>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</si>
  <si>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</si>
  <si>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</si>
  <si>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</si>
  <si>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</si>
  <si>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</si>
  <si>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</si>
  <si>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</si>
  <si>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</si>
  <si>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</si>
  <si>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</si>
  <si>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</si>
  <si>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</si>
  <si>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</si>
  <si>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</si>
  <si>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</si>
  <si>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</si>
  <si>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</si>
  <si>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</si>
  <si>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</si>
  <si>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</si>
  <si>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</si>
  <si>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</si>
  <si>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</si>
  <si>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</si>
  <si>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</si>
  <si>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</si>
  <si>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</si>
  <si>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</si>
  <si>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</si>
  <si>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</si>
  <si>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</si>
  <si>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</si>
  <si>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</si>
  <si>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</si>
  <si>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</si>
  <si>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</si>
  <si>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</si>
  <si>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</si>
  <si>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</si>
  <si>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</si>
  <si>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</si>
  <si>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</si>
  <si>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</si>
  <si>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</si>
  <si>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</si>
  <si>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</si>
  <si>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</si>
  <si>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</si>
  <si>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</si>
  <si>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</si>
  <si>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</si>
  <si>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</si>
  <si>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</si>
  <si>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</si>
  <si>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</si>
  <si>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</si>
  <si>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</si>
  <si>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</si>
  <si>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</si>
  <si>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</si>
  <si>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</si>
  <si>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</si>
  <si>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</si>
  <si>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</si>
  <si>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</si>
  <si>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</si>
  <si>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</si>
  <si>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</si>
  <si>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</si>
  <si>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</si>
  <si>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</si>
  <si>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</si>
  <si>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</si>
  <si>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</si>
  <si>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</si>
  <si>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</si>
  <si>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</si>
  <si>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</si>
  <si>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</si>
  <si>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</si>
  <si>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</si>
  <si>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</si>
  <si>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</si>
  <si>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</si>
  <si>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</si>
  <si>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</si>
  <si>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</si>
  <si>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</si>
  <si>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</si>
  <si>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</si>
  <si>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</si>
  <si>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</si>
  <si>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</si>
  <si>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</si>
  <si>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</si>
  <si>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</si>
  <si>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</si>
  <si>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</si>
  <si>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</si>
  <si>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</si>
  <si>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</si>
  <si>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</si>
  <si>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</si>
  <si>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</si>
  <si>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</si>
  <si>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</si>
  <si>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</si>
  <si>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</si>
  <si>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</si>
  <si>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</si>
  <si>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</si>
  <si>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</si>
  <si>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</si>
  <si>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</si>
  <si>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</si>
  <si>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</si>
  <si>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</si>
  <si>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</si>
  <si>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</si>
  <si>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</si>
  <si>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</si>
  <si>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0.56</t>
  </si>
  <si>
    <t>一般会計</t>
  </si>
  <si>
    <t>公共下水道事業特別会計</t>
  </si>
  <si>
    <t>簡易水道特別会計</t>
  </si>
  <si>
    <t>国民健康保険事業特別会計</t>
  </si>
  <si>
    <t>国民健康保険診療所事業特別会計</t>
  </si>
  <si>
    <t>後期高齢者医療特別会計</t>
  </si>
  <si>
    <t>老人保健施設事業特別会計</t>
  </si>
  <si>
    <t>その他会計（赤字）</t>
  </si>
  <si>
    <t>その他会計（黒字）</t>
  </si>
  <si>
    <t>-</t>
    <phoneticPr fontId="2"/>
  </si>
  <si>
    <t>-</t>
    <phoneticPr fontId="2"/>
  </si>
  <si>
    <t>後志広域連合</t>
    <rPh sb="0" eb="2">
      <t>シリベシ</t>
    </rPh>
    <rPh sb="2" eb="4">
      <t>コウイキ</t>
    </rPh>
    <rPh sb="4" eb="6">
      <t>レンゴウ</t>
    </rPh>
    <phoneticPr fontId="2"/>
  </si>
  <si>
    <t>南部後志環境衛生組合</t>
    <rPh sb="0" eb="2">
      <t>ナンブ</t>
    </rPh>
    <rPh sb="2" eb="4">
      <t>シリベシ</t>
    </rPh>
    <rPh sb="4" eb="6">
      <t>カンキョウ</t>
    </rPh>
    <rPh sb="6" eb="8">
      <t>エイセイ</t>
    </rPh>
    <rPh sb="8" eb="10">
      <t>クミアイ</t>
    </rPh>
    <phoneticPr fontId="2"/>
  </si>
  <si>
    <t>南部後志衛生施設組合</t>
    <rPh sb="0" eb="2">
      <t>ナンブ</t>
    </rPh>
    <rPh sb="2" eb="4">
      <t>シリベシ</t>
    </rPh>
    <rPh sb="4" eb="6">
      <t>エイセイ</t>
    </rPh>
    <rPh sb="6" eb="8">
      <t>シセツ</t>
    </rPh>
    <rPh sb="8" eb="10">
      <t>クミアイ</t>
    </rPh>
    <phoneticPr fontId="2"/>
  </si>
  <si>
    <t>岩内・寿都地方消防組合</t>
    <rPh sb="0" eb="2">
      <t>イワナイ</t>
    </rPh>
    <rPh sb="3" eb="5">
      <t>スッツ</t>
    </rPh>
    <rPh sb="5" eb="7">
      <t>チホウ</t>
    </rPh>
    <rPh sb="7" eb="9">
      <t>ショウボウ</t>
    </rPh>
    <rPh sb="9" eb="11">
      <t>クミアイ</t>
    </rPh>
    <phoneticPr fontId="2"/>
  </si>
  <si>
    <t>後志教育研修センター</t>
    <rPh sb="0" eb="2">
      <t>シリベシ</t>
    </rPh>
    <rPh sb="2" eb="4">
      <t>キョウイク</t>
    </rPh>
    <rPh sb="4" eb="6">
      <t>ケンシュウ</t>
    </rPh>
    <phoneticPr fontId="2"/>
  </si>
  <si>
    <t>株式会社ブナの里振興公社</t>
    <rPh sb="0" eb="4">
      <t>カブシキガイシャ</t>
    </rPh>
    <rPh sb="7" eb="8">
      <t>サト</t>
    </rPh>
    <rPh sb="8" eb="10">
      <t>シンコウ</t>
    </rPh>
    <rPh sb="10" eb="12">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</si>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</sst>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287914</c:v>
                </c:pt>
                <c:pt idx="4">
                  <c:v>310300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479396</c:v>
                </c:pt>
                <c:pt idx="1">
                  <c:v>233274</c:v>
                </c:pt>
                <c:pt idx="2">
                  <c:v>463672</c:v>
                </c:pt>
                <c:pt idx="3">
                  <c:v>183171</c:v>
                </c:pt>
                <c:pt idx="4">
                  <c:v>519523</c:v>
                </c:pt>
              </c:numCache>
            </c:numRef>
          </c:val>
          <c:smooth val="0"/>
        </c:ser>
        <c:dLbls>
          <c:showLegendKey val="0"/>
          <c:showVal val="0"/>
          <c:showCatName val="0"/>
          <c:showSerName val="0"/>
          <c:showPercent val="0"/>
          <c:showBubbleSize val="0"/>
        </c:dLbls>
        <c:marker val="1"/>
        <c:smooth val="0"/>
        <c:axId val="88589824"/>
        <c:axId val="88591744"/>
      </c:lineChart>
      <c:catAx>
        <c:axId val="885898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591744"/>
        <c:crosses val="autoZero"/>
        <c:auto val="1"/>
        <c:lblAlgn val="ctr"/>
        <c:lblOffset val="100"/>
        <c:tickLblSkip val="1"/>
        <c:tickMarkSkip val="1"/>
        <c:noMultiLvlLbl val="0"/>
      </c:catAx>
      <c:valAx>
        <c:axId val="88591744"/>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589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6.48</c:v>
                </c:pt>
                <c:pt idx="1">
                  <c:v>10.37</c:v>
                </c:pt>
                <c:pt idx="2">
                  <c:v>7.21</c:v>
                </c:pt>
                <c:pt idx="3">
                  <c:v>7.3</c:v>
                </c:pt>
                <c:pt idx="4">
                  <c:v>7.45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40.35</c:v>
                </c:pt>
                <c:pt idx="1">
                  <c:v>43.8</c:v>
                </c:pt>
                <c:pt idx="2">
                  <c:v>48.19</c:v>
                </c:pt>
                <c:pt idx="3">
                  <c:v>50.92</c:v>
                </c:pt>
                <c:pt idx="4">
                  <c:v>53.49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9121664"/>
        <c:axId val="129140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2.0099999999999998</c:v>
                </c:pt>
                <c:pt idx="1">
                  <c:v>7.14</c:v>
                </c:pt>
                <c:pt idx="2">
                  <c:v>0.45</c:v>
                </c:pt>
                <c:pt idx="3">
                  <c:v>3.78</c:v>
                </c:pt>
                <c:pt idx="4">
                  <c:v>-0.56000000000000005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9121664"/>
        <c:axId val="129140224"/>
      </c:lineChart>
      <c:catAx>
        <c:axId val="129121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140224"/>
        <c:crosses val="autoZero"/>
        <c:auto val="1"/>
        <c:lblAlgn val="ctr"/>
        <c:lblOffset val="100"/>
        <c:tickLblSkip val="1"/>
        <c:tickMarkSkip val="1"/>
        <c:noMultiLvlLbl val="0"/>
      </c:catAx>
      <c:valAx>
        <c:axId val="129140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121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12.11</c:v>
                </c:pt>
                <c:pt idx="2">
                  <c:v>#N/A</c:v>
                </c:pt>
                <c:pt idx="3">
                  <c:v>12.68</c:v>
                </c:pt>
                <c:pt idx="4">
                  <c:v>#N/A</c:v>
                </c:pt>
                <c:pt idx="5">
                  <c:v>15.28</c:v>
                </c:pt>
                <c:pt idx="6">
                  <c:v>#N/A</c:v>
                </c:pt>
                <c:pt idx="7">
                  <c:v>12.35</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老人保健施設事業特別会計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0.08</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国民健康保険診療所事業特別会計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0.05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0.08</c:v>
                </c:pt>
                <c:pt idx="2">
                  <c:v>#N/A</c:v>
                </c:pt>
                <c:pt idx="3">
                  <c:v>0.11</c:v>
                </c:pt>
                <c:pt idx="4">
                  <c:v>#N/A</c:v>
                </c:pt>
                <c:pt idx="5">
                  <c:v>0.44</c:v>
                </c:pt>
                <c:pt idx="6">
                  <c:v>#N/A</c:v>
                </c:pt>
                <c:pt idx="7">
                  <c:v>0.11</c:v>
                </c:pt>
                <c:pt idx="8">
                  <c:v>#N/A</c:v>
                </c:pt>
                <c:pt idx="9">
                  <c:v>0.08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0.06</c:v>
                </c:pt>
                <c:pt idx="2">
                  <c:v>#N/A</c:v>
                </c:pt>
                <c:pt idx="3">
                  <c:v>7.0000000000000007E-2</c:v>
                </c:pt>
                <c:pt idx="4">
                  <c:v>#N/A</c:v>
                </c:pt>
                <c:pt idx="5">
                  <c:v>0.05</c:v>
                </c:pt>
                <c:pt idx="6">
                  <c:v>#N/A</c:v>
                </c:pt>
                <c:pt idx="7">
                  <c:v>0.03</c:v>
                </c:pt>
                <c:pt idx="8">
                  <c:v>#N/A</c:v>
                </c:pt>
                <c:pt idx="9">
                  <c:v>0.09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公共下水道事業特別会計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0.09</c:v>
                </c:pt>
                <c:pt idx="2">
                  <c:v>#N/A</c:v>
                </c:pt>
                <c:pt idx="3">
                  <c:v>0.09</c:v>
                </c:pt>
                <c:pt idx="4">
                  <c:v>#N/A</c:v>
                </c:pt>
                <c:pt idx="5">
                  <c:v>0.17</c:v>
                </c:pt>
                <c:pt idx="6">
                  <c:v>#N/A</c:v>
                </c:pt>
                <c:pt idx="7">
                  <c:v>0.08</c:v>
                </c:pt>
                <c:pt idx="8">
                  <c:v>#N/A</c:v>
                </c:pt>
                <c:pt idx="9">
                  <c:v>0.13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6.48</c:v>
                </c:pt>
                <c:pt idx="2">
                  <c:v>#N/A</c:v>
                </c:pt>
                <c:pt idx="3">
                  <c:v>10.37</c:v>
                </c:pt>
                <c:pt idx="4">
                  <c:v>#N/A</c:v>
                </c:pt>
                <c:pt idx="5">
                  <c:v>7.21</c:v>
                </c:pt>
                <c:pt idx="6">
                  <c:v>#N/A</c:v>
                </c:pt>
                <c:pt idx="7">
                  <c:v>7.3</c:v>
                </c:pt>
                <c:pt idx="8">
                  <c:v>#N/A</c:v>
                </c:pt>
                <c:pt idx="9">
                  <c:v>7.45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88949888"/>
        <c:axId val="88951424"/>
      </c:barChart>
      <c:catAx>
        <c:axId val="8894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951424"/>
        <c:crosses val="autoZero"/>
        <c:auto val="1"/>
        <c:lblAlgn val="ctr"/>
        <c:lblOffset val="100"/>
        <c:tickLblSkip val="1"/>
        <c:tickMarkSkip val="1"/>
        <c:noMultiLvlLbl val="0"/>
      </c:catAx>
      <c:valAx>
        <c:axId val="88951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949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430</c:v>
                </c:pt>
                <c:pt idx="5">
                  <c:v>405</c:v>
                </c:pt>
                <c:pt idx="8">
                  <c:v>499</c:v>
                </c:pt>
                <c:pt idx="11">
                  <c:v>472</c:v>
                </c:pt>
                <c:pt idx="14">
                  <c:v>422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18</c:v>
                </c:pt>
                <c:pt idx="3">
                  <c:v>19</c:v>
                </c:pt>
                <c:pt idx="6">
                  <c:v>21</c:v>
                </c:pt>
                <c:pt idx="9">
                  <c:v>21</c:v>
                </c:pt>
                <c:pt idx="12">
                  <c:v>18</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c:v>
                </c:pt>
                <c:pt idx="3">
                  <c:v>5</c:v>
                </c:pt>
                <c:pt idx="6">
                  <c:v>2</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102</c:v>
                </c:pt>
                <c:pt idx="3">
                  <c:v>103</c:v>
                </c:pt>
                <c:pt idx="6">
                  <c:v>110</c:v>
                </c:pt>
                <c:pt idx="9">
                  <c:v>116</c:v>
                </c:pt>
                <c:pt idx="12">
                  <c:v>114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468</c:v>
                </c:pt>
                <c:pt idx="3">
                  <c:v>433</c:v>
                </c:pt>
                <c:pt idx="6">
                  <c:v>462</c:v>
                </c:pt>
                <c:pt idx="9">
                  <c:v>520</c:v>
                </c:pt>
                <c:pt idx="12">
                  <c:v>455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706304"/>
        <c:axId val="4708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163</c:v>
                </c:pt>
                <c:pt idx="2">
                  <c:v>#N/A</c:v>
                </c:pt>
                <c:pt idx="3">
                  <c:v>#N/A</c:v>
                </c:pt>
                <c:pt idx="4">
                  <c:v>155</c:v>
                </c:pt>
                <c:pt idx="5">
                  <c:v>#N/A</c:v>
                </c:pt>
                <c:pt idx="6">
                  <c:v>#N/A</c:v>
                </c:pt>
                <c:pt idx="7">
                  <c:v>96</c:v>
                </c:pt>
                <c:pt idx="8">
                  <c:v>#N/A</c:v>
                </c:pt>
                <c:pt idx="9">
                  <c:v>#N/A</c:v>
                </c:pt>
                <c:pt idx="10">
                  <c:v>185</c:v>
                </c:pt>
                <c:pt idx="11">
                  <c:v>#N/A</c:v>
                </c:pt>
                <c:pt idx="12">
                  <c:v>#N/A</c:v>
                </c:pt>
                <c:pt idx="13">
                  <c:v>165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706304"/>
        <c:axId val="4708224"/>
      </c:lineChart>
      <c:catAx>
        <c:axId val="4706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08224"/>
        <c:crosses val="autoZero"/>
        <c:auto val="1"/>
        <c:lblAlgn val="ctr"/>
        <c:lblOffset val="100"/>
        <c:tickLblSkip val="1"/>
        <c:tickMarkSkip val="1"/>
        <c:noMultiLvlLbl val="0"/>
      </c:catAx>
      <c:valAx>
        <c:axId val="4708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06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3895</c:v>
                </c:pt>
                <c:pt idx="5">
                  <c:v>4192</c:v>
                </c:pt>
                <c:pt idx="8">
                  <c:v>4156</c:v>
                </c:pt>
                <c:pt idx="11">
                  <c:v>3999</c:v>
                </c:pt>
                <c:pt idx="14">
                  <c:v>4549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1140</c:v>
                </c:pt>
                <c:pt idx="5">
                  <c:v>1157</c:v>
                </c:pt>
                <c:pt idx="8">
                  <c:v>1194</c:v>
                </c:pt>
                <c:pt idx="11">
                  <c:v>1218</c:v>
                </c:pt>
                <c:pt idx="14">
                  <c:v>1206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1931</c:v>
                </c:pt>
                <c:pt idx="5">
                  <c:v>2021</c:v>
                </c:pt>
                <c:pt idx="8">
                  <c:v>2074</c:v>
                </c:pt>
                <c:pt idx="11">
                  <c:v>2171</c:v>
                </c:pt>
                <c:pt idx="14">
                  <c:v>2268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18</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734</c:v>
                </c:pt>
                <c:pt idx="3">
                  <c:v>713</c:v>
                </c:pt>
                <c:pt idx="6">
                  <c:v>671</c:v>
                </c:pt>
                <c:pt idx="9">
                  <c:v>758</c:v>
                </c:pt>
                <c:pt idx="12">
                  <c:v>807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11</c:v>
                </c:pt>
                <c:pt idx="3">
                  <c:v>5</c:v>
                </c:pt>
                <c:pt idx="6">
                  <c:v>2</c:v>
                </c:pt>
                <c:pt idx="9">
                  <c:v>1</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1479</c:v>
                </c:pt>
                <c:pt idx="3">
                  <c:v>1430</c:v>
                </c:pt>
                <c:pt idx="6">
                  <c:v>1365</c:v>
                </c:pt>
                <c:pt idx="9">
                  <c:v>1339</c:v>
                </c:pt>
                <c:pt idx="12">
                  <c:v>1303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200</c:v>
                </c:pt>
                <c:pt idx="3">
                  <c:v>181</c:v>
                </c:pt>
                <c:pt idx="6">
                  <c:v>160</c:v>
                </c:pt>
                <c:pt idx="9">
                  <c:v>139</c:v>
                </c:pt>
                <c:pt idx="12">
                  <c:v>111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5005</c:v>
                </c:pt>
                <c:pt idx="3">
                  <c:v>4939</c:v>
                </c:pt>
                <c:pt idx="6">
                  <c:v>5596</c:v>
                </c:pt>
                <c:pt idx="9">
                  <c:v>5480</c:v>
                </c:pt>
                <c:pt idx="12">
                  <c:v>6478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8420864"/>
        <c:axId val="128431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464</c:v>
                </c:pt>
                <c:pt idx="2">
                  <c:v>#N/A</c:v>
                </c:pt>
                <c:pt idx="3">
                  <c:v>#N/A</c:v>
                </c:pt>
                <c:pt idx="4">
                  <c:v>0</c:v>
                </c:pt>
                <c:pt idx="5">
                  <c:v>#N/A</c:v>
                </c:pt>
                <c:pt idx="6">
                  <c:v>#N/A</c:v>
                </c:pt>
                <c:pt idx="7">
                  <c:v>369</c:v>
                </c:pt>
                <c:pt idx="8">
                  <c:v>#N/A</c:v>
                </c:pt>
                <c:pt idx="9">
                  <c:v>#N/A</c:v>
                </c:pt>
                <c:pt idx="10">
                  <c:v>328</c:v>
                </c:pt>
                <c:pt idx="11">
                  <c:v>#N/A</c:v>
                </c:pt>
                <c:pt idx="12">
                  <c:v>#N/A</c:v>
                </c:pt>
                <c:pt idx="13">
                  <c:v>694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8420864"/>
        <c:axId val="128431232"/>
      </c:lineChart>
      <c:catAx>
        <c:axId val="128420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431232"/>
        <c:crosses val="autoZero"/>
        <c:auto val="1"/>
        <c:lblAlgn val="ctr"/>
        <c:lblOffset val="100"/>
        <c:tickLblSkip val="1"/>
        <c:tickMarkSkip val="1"/>
        <c:noMultiLvlLbl val="0"/>
      </c:catAx>
      <c:valAx>
        <c:axId val="128431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420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北海道黒松内町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今後、診療所建替え事業、白井川地区コミュニティセンター改修事業、給食センター建替えなど大型事業があることから、償還金は増加傾向になると考えられる。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過疎対策事業債や辺地対策事業債などの交付税算入率の高い起債の借入れにより、実質公債比率を抑えるとともに、緊急度・住民ニーズを的確に把握した事業の選択により、起債に大きく頼ることなく財政運営に努めて行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北海道黒松内町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の増加については、総合体育館建設により過疎債を約１０億円借り入れたことに伴い、地方債現在高が増加したことや財政調整基金への積立てにより充当可能基金残高が増加しているためなどが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今後も後世へ過大な財政負担になることのないように、行財政改革に積極的に取り組み、財政の健全化を図る。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北海道黒松内町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2,977
2,972
345.65
5,367,933
5,183,623
184,310
2,472,370
6,478,092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32.9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■財政力指数：０．１３</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指数の変動はほぼ横ばいで、人口の減少、少子高齢化に加え、本町の基幹産業である農業経営も低迷するなど、財政基盤が弱く、類似団体平均である０．２２を下回っている。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事務事業等歳出の徹底的な見直しを実施するとともに、活力あるまちづくりを展開しつつ、行政の効率化に努めることにより財政の健全化を図る。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140970</xdr:rowOff>
    </xdr:from>
    <xdr:to>
      <xdr:col>7</xdr:col>
      <xdr:colOff>152400</xdr:colOff>
      <xdr:row>44</xdr:row>
      <xdr:rowOff>149013</xdr:rowOff>
    </xdr:to>
    <xdr:cxnSp macro="">
      <xdr:nvCxnSpPr>
        <xdr:cNvPr id="67" name="直線コネクタ 66"/>
        <xdr:cNvCxnSpPr/>
      </xdr:nvCxnSpPr>
      <xdr:spPr>
        <a:xfrm flipV="1">
          <a:off x="4114800" y="76847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149013</xdr:rowOff>
    </xdr:from>
    <xdr:to>
      <xdr:col>6</xdr:col>
      <xdr:colOff>0</xdr:colOff>
      <xdr:row>44</xdr:row>
      <xdr:rowOff>149013</xdr:rowOff>
    </xdr:to>
    <xdr:cxnSp macro="">
      <xdr:nvCxnSpPr>
        <xdr:cNvPr id="70" name="直線コネクタ 69"/>
        <xdr:cNvCxnSpPr/>
      </xdr:nvCxnSpPr>
      <xdr:spPr>
        <a:xfrm>
          <a:off x="3225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140970</xdr:rowOff>
    </xdr:from>
    <xdr:to>
      <xdr:col>6</xdr:col>
      <xdr:colOff>50800</xdr:colOff>
      <xdr:row>44</xdr:row>
      <xdr:rowOff>71120</xdr:rowOff>
    </xdr:to>
    <xdr:sp macro="" textlink="">
      <xdr:nvSpPr>
        <xdr:cNvPr id="71" name="フローチャート : 判断 70"/>
        <xdr:cNvSpPr/>
      </xdr:nvSpPr>
      <xdr:spPr>
        <a:xfrm>
          <a:off x="4064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81297</xdr:rowOff>
    </xdr:from>
    <xdr:ext cx="736600" cy="259045"/>
    <xdr:sp macro="" textlink="">
      <xdr:nvSpPr>
        <xdr:cNvPr id="72" name="テキスト ボックス 71"/>
        <xdr:cNvSpPr txBox="1"/>
      </xdr:nvSpPr>
      <xdr:spPr>
        <a:xfrm>
          <a:off x="3733800" y="728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140970</xdr:rowOff>
    </xdr:from>
    <xdr:to>
      <xdr:col>4</xdr:col>
      <xdr:colOff>482600</xdr:colOff>
      <xdr:row>44</xdr:row>
      <xdr:rowOff>149013</xdr:rowOff>
    </xdr:to>
    <xdr:cxnSp macro="">
      <xdr:nvCxnSpPr>
        <xdr:cNvPr id="73" name="直線コネクタ 72"/>
        <xdr:cNvCxnSpPr/>
      </xdr:nvCxnSpPr>
      <xdr:spPr>
        <a:xfrm>
          <a:off x="2336800" y="76847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1694</xdr:rowOff>
    </xdr:from>
    <xdr:to>
      <xdr:col>4</xdr:col>
      <xdr:colOff>533400</xdr:colOff>
      <xdr:row>44</xdr:row>
      <xdr:rowOff>103294</xdr:rowOff>
    </xdr:to>
    <xdr:sp macro="" textlink="">
      <xdr:nvSpPr>
        <xdr:cNvPr id="74" name="フローチャート : 判断 73"/>
        <xdr:cNvSpPr/>
      </xdr:nvSpPr>
      <xdr:spPr>
        <a:xfrm>
          <a:off x="3175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113471</xdr:rowOff>
    </xdr:from>
    <xdr:ext cx="762000" cy="259045"/>
    <xdr:sp macro="" textlink="">
      <xdr:nvSpPr>
        <xdr:cNvPr id="75" name="テキスト ボックス 74"/>
        <xdr:cNvSpPr txBox="1"/>
      </xdr:nvSpPr>
      <xdr:spPr>
        <a:xfrm>
          <a:off x="2844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140970</xdr:rowOff>
    </xdr:from>
    <xdr:to>
      <xdr:col>3</xdr:col>
      <xdr:colOff>279400</xdr:colOff>
      <xdr:row>44</xdr:row>
      <xdr:rowOff>140970</xdr:rowOff>
    </xdr:to>
    <xdr:cxnSp macro="">
      <xdr:nvCxnSpPr>
        <xdr:cNvPr id="76" name="直線コネクタ 75"/>
        <xdr:cNvCxnSpPr/>
      </xdr:nvCxnSpPr>
      <xdr:spPr>
        <a:xfrm>
          <a:off x="1447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157056</xdr:rowOff>
    </xdr:from>
    <xdr:to>
      <xdr:col>3</xdr:col>
      <xdr:colOff>330200</xdr:colOff>
      <xdr:row>44</xdr:row>
      <xdr:rowOff>87206</xdr:rowOff>
    </xdr:to>
    <xdr:sp macro="" textlink="">
      <xdr:nvSpPr>
        <xdr:cNvPr id="77" name="フローチャート : 判断 76"/>
        <xdr:cNvSpPr/>
      </xdr:nvSpPr>
      <xdr:spPr>
        <a:xfrm>
          <a:off x="2286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97383</xdr:rowOff>
    </xdr:from>
    <xdr:ext cx="762000" cy="259045"/>
    <xdr:sp macro="" textlink="">
      <xdr:nvSpPr>
        <xdr:cNvPr id="78" name="テキスト ボックス 77"/>
        <xdr:cNvSpPr txBox="1"/>
      </xdr:nvSpPr>
      <xdr:spPr>
        <a:xfrm>
          <a:off x="1955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79" name="フローチャート : 判断 78"/>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80" name="テキスト ボックス 79"/>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90170</xdr:rowOff>
    </xdr:from>
    <xdr:to>
      <xdr:col>7</xdr:col>
      <xdr:colOff>203200</xdr:colOff>
      <xdr:row>45</xdr:row>
      <xdr:rowOff>20320</xdr:rowOff>
    </xdr:to>
    <xdr:sp macro="" textlink="">
      <xdr:nvSpPr>
        <xdr:cNvPr id="86" name="円/楕円 85"/>
        <xdr:cNvSpPr/>
      </xdr:nvSpPr>
      <xdr:spPr>
        <a:xfrm>
          <a:off x="49022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157497</xdr:rowOff>
    </xdr:from>
    <xdr:ext cx="762000" cy="259045"/>
    <xdr:sp macro="" textlink="">
      <xdr:nvSpPr>
        <xdr:cNvPr id="87" name="財政力該当値テキスト"/>
        <xdr:cNvSpPr txBox="1"/>
      </xdr:nvSpPr>
      <xdr:spPr>
        <a:xfrm>
          <a:off x="5041900" y="752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98213</xdr:rowOff>
    </xdr:from>
    <xdr:to>
      <xdr:col>6</xdr:col>
      <xdr:colOff>50800</xdr:colOff>
      <xdr:row>45</xdr:row>
      <xdr:rowOff>28363</xdr:rowOff>
    </xdr:to>
    <xdr:sp macro="" textlink="">
      <xdr:nvSpPr>
        <xdr:cNvPr id="88" name="円/楕円 87"/>
        <xdr:cNvSpPr/>
      </xdr:nvSpPr>
      <xdr:spPr>
        <a:xfrm>
          <a:off x="4064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13140</xdr:rowOff>
    </xdr:from>
    <xdr:ext cx="736600" cy="259045"/>
    <xdr:sp macro="" textlink="">
      <xdr:nvSpPr>
        <xdr:cNvPr id="89" name="テキスト ボックス 88"/>
        <xdr:cNvSpPr txBox="1"/>
      </xdr:nvSpPr>
      <xdr:spPr>
        <a:xfrm>
          <a:off x="3733800" y="772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98213</xdr:rowOff>
    </xdr:from>
    <xdr:to>
      <xdr:col>4</xdr:col>
      <xdr:colOff>533400</xdr:colOff>
      <xdr:row>45</xdr:row>
      <xdr:rowOff>28363</xdr:rowOff>
    </xdr:to>
    <xdr:sp macro="" textlink="">
      <xdr:nvSpPr>
        <xdr:cNvPr id="90" name="円/楕円 89"/>
        <xdr:cNvSpPr/>
      </xdr:nvSpPr>
      <xdr:spPr>
        <a:xfrm>
          <a:off x="3175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13140</xdr:rowOff>
    </xdr:from>
    <xdr:ext cx="762000" cy="259045"/>
    <xdr:sp macro="" textlink="">
      <xdr:nvSpPr>
        <xdr:cNvPr id="91" name="テキスト ボックス 90"/>
        <xdr:cNvSpPr txBox="1"/>
      </xdr:nvSpPr>
      <xdr:spPr>
        <a:xfrm>
          <a:off x="2844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90170</xdr:rowOff>
    </xdr:from>
    <xdr:to>
      <xdr:col>3</xdr:col>
      <xdr:colOff>330200</xdr:colOff>
      <xdr:row>45</xdr:row>
      <xdr:rowOff>20320</xdr:rowOff>
    </xdr:to>
    <xdr:sp macro="" textlink="">
      <xdr:nvSpPr>
        <xdr:cNvPr id="92" name="円/楕円 91"/>
        <xdr:cNvSpPr/>
      </xdr:nvSpPr>
      <xdr:spPr>
        <a:xfrm>
          <a:off x="2286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5097</xdr:rowOff>
    </xdr:from>
    <xdr:ext cx="762000" cy="259045"/>
    <xdr:sp macro="" textlink="">
      <xdr:nvSpPr>
        <xdr:cNvPr id="93" name="テキスト ボックス 92"/>
        <xdr:cNvSpPr txBox="1"/>
      </xdr:nvSpPr>
      <xdr:spPr>
        <a:xfrm>
          <a:off x="1955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90170</xdr:rowOff>
    </xdr:from>
    <xdr:to>
      <xdr:col>2</xdr:col>
      <xdr:colOff>127000</xdr:colOff>
      <xdr:row>45</xdr:row>
      <xdr:rowOff>20320</xdr:rowOff>
    </xdr:to>
    <xdr:sp macro="" textlink="">
      <xdr:nvSpPr>
        <xdr:cNvPr id="94" name="円/楕円 93"/>
        <xdr:cNvSpPr/>
      </xdr:nvSpPr>
      <xdr:spPr>
        <a:xfrm>
          <a:off x="1397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5097</xdr:rowOff>
    </xdr:from>
    <xdr:ext cx="762000" cy="259045"/>
    <xdr:sp macro="" textlink="">
      <xdr:nvSpPr>
        <xdr:cNvPr id="95" name="テキスト ボックス 94"/>
        <xdr:cNvSpPr txBox="1"/>
      </xdr:nvSpPr>
      <xdr:spPr>
        <a:xfrm>
          <a:off x="1066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■経常収支比率：８３．６％</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指数の変動は下落傾向で、類似団体平均である８５．１％を下回っている。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類似団体平均とほぼ同水準であるが、事務事業等歳出の徹底的な見直しを実施するとともに、活力あるまちづくりを展開しつつ、行政の効率化に努めることにより財政の健全化を図る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150368</xdr:rowOff>
    </xdr:from>
    <xdr:to>
      <xdr:col>7</xdr:col>
      <xdr:colOff>152400</xdr:colOff>
      <xdr:row>65</xdr:row>
      <xdr:rowOff>15113</xdr:rowOff>
    </xdr:to>
    <xdr:cxnSp macro="">
      <xdr:nvCxnSpPr>
        <xdr:cNvPr id="128" name="直線コネクタ 127"/>
        <xdr:cNvCxnSpPr/>
      </xdr:nvCxnSpPr>
      <xdr:spPr>
        <a:xfrm flipV="1">
          <a:off x="4114800" y="11123168"/>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107840</xdr:rowOff>
    </xdr:from>
    <xdr:ext cx="762000" cy="259045"/>
    <xdr:sp macro="" textlink="">
      <xdr:nvSpPr>
        <xdr:cNvPr id="129" name="財政構造の弾力性平均値テキスト"/>
        <xdr:cNvSpPr txBox="1"/>
      </xdr:nvSpPr>
      <xdr:spPr>
        <a:xfrm>
          <a:off x="5041900" y="1108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131064</xdr:rowOff>
    </xdr:from>
    <xdr:to>
      <xdr:col>6</xdr:col>
      <xdr:colOff>0</xdr:colOff>
      <xdr:row>65</xdr:row>
      <xdr:rowOff>15113</xdr:rowOff>
    </xdr:to>
    <xdr:cxnSp macro="">
      <xdr:nvCxnSpPr>
        <xdr:cNvPr id="131" name="直線コネクタ 130"/>
        <xdr:cNvCxnSpPr/>
      </xdr:nvCxnSpPr>
      <xdr:spPr>
        <a:xfrm>
          <a:off x="3225800" y="11103864"/>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167259</xdr:rowOff>
    </xdr:from>
    <xdr:to>
      <xdr:col>6</xdr:col>
      <xdr:colOff>50800</xdr:colOff>
      <xdr:row>64</xdr:row>
      <xdr:rowOff>97409</xdr:rowOff>
    </xdr:to>
    <xdr:sp macro="" textlink="">
      <xdr:nvSpPr>
        <xdr:cNvPr id="132" name="フローチャート : 判断 131"/>
        <xdr:cNvSpPr/>
      </xdr:nvSpPr>
      <xdr:spPr>
        <a:xfrm>
          <a:off x="4064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107586</xdr:rowOff>
    </xdr:from>
    <xdr:ext cx="736600" cy="259045"/>
    <xdr:sp macro="" textlink="">
      <xdr:nvSpPr>
        <xdr:cNvPr id="133" name="テキスト ボックス 132"/>
        <xdr:cNvSpPr txBox="1"/>
      </xdr:nvSpPr>
      <xdr:spPr>
        <a:xfrm>
          <a:off x="3733800" y="10737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63500</xdr:rowOff>
    </xdr:from>
    <xdr:to>
      <xdr:col>4</xdr:col>
      <xdr:colOff>482600</xdr:colOff>
      <xdr:row>64</xdr:row>
      <xdr:rowOff>131064</xdr:rowOff>
    </xdr:to>
    <xdr:cxnSp macro="">
      <xdr:nvCxnSpPr>
        <xdr:cNvPr id="134" name="直線コネクタ 133"/>
        <xdr:cNvCxnSpPr/>
      </xdr:nvCxnSpPr>
      <xdr:spPr>
        <a:xfrm>
          <a:off x="2336800" y="1103630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109220</xdr:rowOff>
    </xdr:from>
    <xdr:to>
      <xdr:col>4</xdr:col>
      <xdr:colOff>533400</xdr:colOff>
      <xdr:row>65</xdr:row>
      <xdr:rowOff>39370</xdr:rowOff>
    </xdr:to>
    <xdr:sp macro="" textlink="">
      <xdr:nvSpPr>
        <xdr:cNvPr id="135" name="フローチャート : 判断 134"/>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24147</xdr:rowOff>
    </xdr:from>
    <xdr:ext cx="762000" cy="259045"/>
    <xdr:sp macro="" textlink="">
      <xdr:nvSpPr>
        <xdr:cNvPr id="136" name="テキスト ボックス 135"/>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8001</xdr:rowOff>
    </xdr:from>
    <xdr:to>
      <xdr:col>3</xdr:col>
      <xdr:colOff>279400</xdr:colOff>
      <xdr:row>64</xdr:row>
      <xdr:rowOff>63500</xdr:rowOff>
    </xdr:to>
    <xdr:cxnSp macro="">
      <xdr:nvCxnSpPr>
        <xdr:cNvPr id="137" name="直線コネクタ 136"/>
        <xdr:cNvCxnSpPr/>
      </xdr:nvCxnSpPr>
      <xdr:spPr>
        <a:xfrm>
          <a:off x="1447800" y="10980801"/>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19939</xdr:rowOff>
    </xdr:from>
    <xdr:to>
      <xdr:col>3</xdr:col>
      <xdr:colOff>330200</xdr:colOff>
      <xdr:row>64</xdr:row>
      <xdr:rowOff>121539</xdr:rowOff>
    </xdr:to>
    <xdr:sp macro="" textlink="">
      <xdr:nvSpPr>
        <xdr:cNvPr id="138" name="フローチャート : 判断 137"/>
        <xdr:cNvSpPr/>
      </xdr:nvSpPr>
      <xdr:spPr>
        <a:xfrm>
          <a:off x="2286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106316</xdr:rowOff>
    </xdr:from>
    <xdr:ext cx="762000" cy="259045"/>
    <xdr:sp macro="" textlink="">
      <xdr:nvSpPr>
        <xdr:cNvPr id="139" name="テキスト ボックス 138"/>
        <xdr:cNvSpPr txBox="1"/>
      </xdr:nvSpPr>
      <xdr:spPr>
        <a:xfrm>
          <a:off x="1955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29591</xdr:rowOff>
    </xdr:from>
    <xdr:to>
      <xdr:col>2</xdr:col>
      <xdr:colOff>127000</xdr:colOff>
      <xdr:row>64</xdr:row>
      <xdr:rowOff>131191</xdr:rowOff>
    </xdr:to>
    <xdr:sp macro="" textlink="">
      <xdr:nvSpPr>
        <xdr:cNvPr id="140" name="フローチャート : 判断 139"/>
        <xdr:cNvSpPr/>
      </xdr:nvSpPr>
      <xdr:spPr>
        <a:xfrm>
          <a:off x="1397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115968</xdr:rowOff>
    </xdr:from>
    <xdr:ext cx="762000" cy="259045"/>
    <xdr:sp macro="" textlink="">
      <xdr:nvSpPr>
        <xdr:cNvPr id="141" name="テキスト ボックス 140"/>
        <xdr:cNvSpPr txBox="1"/>
      </xdr:nvSpPr>
      <xdr:spPr>
        <a:xfrm>
          <a:off x="1066800" y="110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99568</xdr:rowOff>
    </xdr:from>
    <xdr:to>
      <xdr:col>7</xdr:col>
      <xdr:colOff>203200</xdr:colOff>
      <xdr:row>65</xdr:row>
      <xdr:rowOff>29718</xdr:rowOff>
    </xdr:to>
    <xdr:sp macro="" textlink="">
      <xdr:nvSpPr>
        <xdr:cNvPr id="147" name="円/楕円 146"/>
        <xdr:cNvSpPr/>
      </xdr:nvSpPr>
      <xdr:spPr>
        <a:xfrm>
          <a:off x="49022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116095</xdr:rowOff>
    </xdr:from>
    <xdr:ext cx="762000" cy="259045"/>
    <xdr:sp macro="" textlink="">
      <xdr:nvSpPr>
        <xdr:cNvPr id="148" name="財政構造の弾力性該当値テキスト"/>
        <xdr:cNvSpPr txBox="1"/>
      </xdr:nvSpPr>
      <xdr:spPr>
        <a:xfrm>
          <a:off x="50419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135763</xdr:rowOff>
    </xdr:from>
    <xdr:to>
      <xdr:col>6</xdr:col>
      <xdr:colOff>50800</xdr:colOff>
      <xdr:row>65</xdr:row>
      <xdr:rowOff>65913</xdr:rowOff>
    </xdr:to>
    <xdr:sp macro="" textlink="">
      <xdr:nvSpPr>
        <xdr:cNvPr id="149" name="円/楕円 148"/>
        <xdr:cNvSpPr/>
      </xdr:nvSpPr>
      <xdr:spPr>
        <a:xfrm>
          <a:off x="4064000" y="1110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50690</xdr:rowOff>
    </xdr:from>
    <xdr:ext cx="736600" cy="259045"/>
    <xdr:sp macro="" textlink="">
      <xdr:nvSpPr>
        <xdr:cNvPr id="150" name="テキスト ボックス 149"/>
        <xdr:cNvSpPr txBox="1"/>
      </xdr:nvSpPr>
      <xdr:spPr>
        <a:xfrm>
          <a:off x="3733800" y="11194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80264</xdr:rowOff>
    </xdr:from>
    <xdr:to>
      <xdr:col>4</xdr:col>
      <xdr:colOff>533400</xdr:colOff>
      <xdr:row>65</xdr:row>
      <xdr:rowOff>10414</xdr:rowOff>
    </xdr:to>
    <xdr:sp macro="" textlink="">
      <xdr:nvSpPr>
        <xdr:cNvPr id="151" name="円/楕円 150"/>
        <xdr:cNvSpPr/>
      </xdr:nvSpPr>
      <xdr:spPr>
        <a:xfrm>
          <a:off x="3175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20591</xdr:rowOff>
    </xdr:from>
    <xdr:ext cx="762000" cy="259045"/>
    <xdr:sp macro="" textlink="">
      <xdr:nvSpPr>
        <xdr:cNvPr id="152" name="テキスト ボックス 151"/>
        <xdr:cNvSpPr txBox="1"/>
      </xdr:nvSpPr>
      <xdr:spPr>
        <a:xfrm>
          <a:off x="2844800" y="1082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12700</xdr:rowOff>
    </xdr:from>
    <xdr:to>
      <xdr:col>3</xdr:col>
      <xdr:colOff>330200</xdr:colOff>
      <xdr:row>64</xdr:row>
      <xdr:rowOff>114300</xdr:rowOff>
    </xdr:to>
    <xdr:sp macro="" textlink="">
      <xdr:nvSpPr>
        <xdr:cNvPr id="153" name="円/楕円 152"/>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124477</xdr:rowOff>
    </xdr:from>
    <xdr:ext cx="762000" cy="259045"/>
    <xdr:sp macro="" textlink="">
      <xdr:nvSpPr>
        <xdr:cNvPr id="154" name="テキスト ボックス 153"/>
        <xdr:cNvSpPr txBox="1"/>
      </xdr:nvSpPr>
      <xdr:spPr>
        <a:xfrm>
          <a:off x="1955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128651</xdr:rowOff>
    </xdr:from>
    <xdr:to>
      <xdr:col>2</xdr:col>
      <xdr:colOff>127000</xdr:colOff>
      <xdr:row>64</xdr:row>
      <xdr:rowOff>58801</xdr:rowOff>
    </xdr:to>
    <xdr:sp macro="" textlink="">
      <xdr:nvSpPr>
        <xdr:cNvPr id="155" name="円/楕円 154"/>
        <xdr:cNvSpPr/>
      </xdr:nvSpPr>
      <xdr:spPr>
        <a:xfrm>
          <a:off x="1397000" y="1093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68978</xdr:rowOff>
    </xdr:from>
    <xdr:ext cx="762000" cy="259045"/>
    <xdr:sp macro="" textlink="">
      <xdr:nvSpPr>
        <xdr:cNvPr id="156" name="テキスト ボックス 155"/>
        <xdr:cNvSpPr txBox="1"/>
      </xdr:nvSpPr>
      <xdr:spPr>
        <a:xfrm>
          <a:off x="1066800" y="10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[442,783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■人口１人当たり人件費・物件費決算額：４４２，７８３円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類似団体平均である４９２，９９８円と比較して若干下回っている。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昨年度と比較すると人口１人当たり人件費・物件費等決算額は高くなっている。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要因としては人口減少により１人当たりの決算額が高くなったと考えられる。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人件費・物件費については類似団体の平均を下回っているが、今後も行政の効率化に努め財政力の健全化を図る。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24857</xdr:rowOff>
    </xdr:from>
    <xdr:to>
      <xdr:col>7</xdr:col>
      <xdr:colOff>152400</xdr:colOff>
      <xdr:row>82</xdr:row>
      <xdr:rowOff>35888</xdr:rowOff>
    </xdr:to>
    <xdr:cxnSp macro="">
      <xdr:nvCxnSpPr>
        <xdr:cNvPr id="188" name="直線コネクタ 187"/>
        <xdr:cNvCxnSpPr/>
      </xdr:nvCxnSpPr>
      <xdr:spPr>
        <a:xfrm>
          <a:off x="4114800" y="14083757"/>
          <a:ext cx="8382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20663</xdr:rowOff>
    </xdr:from>
    <xdr:ext cx="762000" cy="259045"/>
    <xdr:sp macro="" textlink="">
      <xdr:nvSpPr>
        <xdr:cNvPr id="189" name="人件費・物件費等の状況平均値テキスト"/>
        <xdr:cNvSpPr txBox="1"/>
      </xdr:nvSpPr>
      <xdr:spPr>
        <a:xfrm>
          <a:off x="5041900" y="14079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14811</xdr:rowOff>
    </xdr:from>
    <xdr:to>
      <xdr:col>6</xdr:col>
      <xdr:colOff>0</xdr:colOff>
      <xdr:row>82</xdr:row>
      <xdr:rowOff>24857</xdr:rowOff>
    </xdr:to>
    <xdr:cxnSp macro="">
      <xdr:nvCxnSpPr>
        <xdr:cNvPr id="191" name="直線コネクタ 190"/>
        <xdr:cNvCxnSpPr/>
      </xdr:nvCxnSpPr>
      <xdr:spPr>
        <a:xfrm>
          <a:off x="3225800" y="14073711"/>
          <a:ext cx="889000" cy="1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10584</xdr:rowOff>
    </xdr:from>
    <xdr:to>
      <xdr:col>6</xdr:col>
      <xdr:colOff>50800</xdr:colOff>
      <xdr:row>82</xdr:row>
      <xdr:rowOff>112184</xdr:rowOff>
    </xdr:to>
    <xdr:sp macro="" textlink="">
      <xdr:nvSpPr>
        <xdr:cNvPr id="192" name="フローチャート : 判断 191"/>
        <xdr:cNvSpPr/>
      </xdr:nvSpPr>
      <xdr:spPr>
        <a:xfrm>
          <a:off x="4064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96961</xdr:rowOff>
    </xdr:from>
    <xdr:ext cx="736600" cy="259045"/>
    <xdr:sp macro="" textlink="">
      <xdr:nvSpPr>
        <xdr:cNvPr id="193" name="テキスト ボックス 192"/>
        <xdr:cNvSpPr txBox="1"/>
      </xdr:nvSpPr>
      <xdr:spPr>
        <a:xfrm>
          <a:off x="3733800" y="1415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171321</xdr:rowOff>
    </xdr:from>
    <xdr:to>
      <xdr:col>4</xdr:col>
      <xdr:colOff>482600</xdr:colOff>
      <xdr:row>82</xdr:row>
      <xdr:rowOff>14811</xdr:rowOff>
    </xdr:to>
    <xdr:cxnSp macro="">
      <xdr:nvCxnSpPr>
        <xdr:cNvPr id="194" name="直線コネクタ 193"/>
        <xdr:cNvCxnSpPr/>
      </xdr:nvCxnSpPr>
      <xdr:spPr>
        <a:xfrm>
          <a:off x="2336800" y="14058771"/>
          <a:ext cx="889000" cy="1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135587</xdr:rowOff>
    </xdr:from>
    <xdr:to>
      <xdr:col>4</xdr:col>
      <xdr:colOff>533400</xdr:colOff>
      <xdr:row>82</xdr:row>
      <xdr:rowOff>65737</xdr:rowOff>
    </xdr:to>
    <xdr:sp macro="" textlink="">
      <xdr:nvSpPr>
        <xdr:cNvPr id="195" name="フローチャート : 判断 194"/>
        <xdr:cNvSpPr/>
      </xdr:nvSpPr>
      <xdr:spPr>
        <a:xfrm>
          <a:off x="3175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50514</xdr:rowOff>
    </xdr:from>
    <xdr:ext cx="762000" cy="259045"/>
    <xdr:sp macro="" textlink="">
      <xdr:nvSpPr>
        <xdr:cNvPr id="196" name="テキスト ボックス 195"/>
        <xdr:cNvSpPr txBox="1"/>
      </xdr:nvSpPr>
      <xdr:spPr>
        <a:xfrm>
          <a:off x="2844800" y="141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171321</xdr:rowOff>
    </xdr:from>
    <xdr:to>
      <xdr:col>3</xdr:col>
      <xdr:colOff>279400</xdr:colOff>
      <xdr:row>82</xdr:row>
      <xdr:rowOff>1663</xdr:rowOff>
    </xdr:to>
    <xdr:cxnSp macro="">
      <xdr:nvCxnSpPr>
        <xdr:cNvPr id="197" name="直線コネクタ 196"/>
        <xdr:cNvCxnSpPr/>
      </xdr:nvCxnSpPr>
      <xdr:spPr>
        <a:xfrm flipV="1">
          <a:off x="1447800" y="14058771"/>
          <a:ext cx="889000" cy="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125647</xdr:rowOff>
    </xdr:from>
    <xdr:to>
      <xdr:col>3</xdr:col>
      <xdr:colOff>330200</xdr:colOff>
      <xdr:row>82</xdr:row>
      <xdr:rowOff>55797</xdr:rowOff>
    </xdr:to>
    <xdr:sp macro="" textlink="">
      <xdr:nvSpPr>
        <xdr:cNvPr id="198" name="フローチャート : 判断 197"/>
        <xdr:cNvSpPr/>
      </xdr:nvSpPr>
      <xdr:spPr>
        <a:xfrm>
          <a:off x="2286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40574</xdr:rowOff>
    </xdr:from>
    <xdr:ext cx="762000" cy="259045"/>
    <xdr:sp macro="" textlink="">
      <xdr:nvSpPr>
        <xdr:cNvPr id="199" name="テキスト ボックス 198"/>
        <xdr:cNvSpPr txBox="1"/>
      </xdr:nvSpPr>
      <xdr:spPr>
        <a:xfrm>
          <a:off x="1955800" y="1409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118628</xdr:rowOff>
    </xdr:from>
    <xdr:to>
      <xdr:col>2</xdr:col>
      <xdr:colOff>127000</xdr:colOff>
      <xdr:row>82</xdr:row>
      <xdr:rowOff>48778</xdr:rowOff>
    </xdr:to>
    <xdr:sp macro="" textlink="">
      <xdr:nvSpPr>
        <xdr:cNvPr id="200" name="フローチャート : 判断 199"/>
        <xdr:cNvSpPr/>
      </xdr:nvSpPr>
      <xdr:spPr>
        <a:xfrm>
          <a:off x="1397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58955</xdr:rowOff>
    </xdr:from>
    <xdr:ext cx="762000" cy="259045"/>
    <xdr:sp macro="" textlink="">
      <xdr:nvSpPr>
        <xdr:cNvPr id="201" name="テキスト ボックス 200"/>
        <xdr:cNvSpPr txBox="1"/>
      </xdr:nvSpPr>
      <xdr:spPr>
        <a:xfrm>
          <a:off x="1066800" y="137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156538</xdr:rowOff>
    </xdr:from>
    <xdr:to>
      <xdr:col>7</xdr:col>
      <xdr:colOff>203200</xdr:colOff>
      <xdr:row>82</xdr:row>
      <xdr:rowOff>86688</xdr:rowOff>
    </xdr:to>
    <xdr:sp macro="" textlink="">
      <xdr:nvSpPr>
        <xdr:cNvPr id="207" name="円/楕円 206"/>
        <xdr:cNvSpPr/>
      </xdr:nvSpPr>
      <xdr:spPr>
        <a:xfrm>
          <a:off x="4902200" y="1404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77815</xdr:rowOff>
    </xdr:from>
    <xdr:ext cx="762000" cy="259045"/>
    <xdr:sp macro="" textlink="">
      <xdr:nvSpPr>
        <xdr:cNvPr id="208" name="人件費・物件費等の状況該当値テキスト"/>
        <xdr:cNvSpPr txBox="1"/>
      </xdr:nvSpPr>
      <xdr:spPr>
        <a:xfrm>
          <a:off x="5041900" y="1396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442,783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145507</xdr:rowOff>
    </xdr:from>
    <xdr:to>
      <xdr:col>6</xdr:col>
      <xdr:colOff>50800</xdr:colOff>
      <xdr:row>82</xdr:row>
      <xdr:rowOff>75657</xdr:rowOff>
    </xdr:to>
    <xdr:sp macro="" textlink="">
      <xdr:nvSpPr>
        <xdr:cNvPr id="209" name="円/楕円 208"/>
        <xdr:cNvSpPr/>
      </xdr:nvSpPr>
      <xdr:spPr>
        <a:xfrm>
          <a:off x="4064000" y="140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85834</xdr:rowOff>
    </xdr:from>
    <xdr:ext cx="736600" cy="259045"/>
    <xdr:sp macro="" textlink="">
      <xdr:nvSpPr>
        <xdr:cNvPr id="210" name="テキスト ボックス 209"/>
        <xdr:cNvSpPr txBox="1"/>
      </xdr:nvSpPr>
      <xdr:spPr>
        <a:xfrm>
          <a:off x="3733800" y="1380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419,927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135461</xdr:rowOff>
    </xdr:from>
    <xdr:to>
      <xdr:col>4</xdr:col>
      <xdr:colOff>533400</xdr:colOff>
      <xdr:row>82</xdr:row>
      <xdr:rowOff>65611</xdr:rowOff>
    </xdr:to>
    <xdr:sp macro="" textlink="">
      <xdr:nvSpPr>
        <xdr:cNvPr id="211" name="円/楕円 210"/>
        <xdr:cNvSpPr/>
      </xdr:nvSpPr>
      <xdr:spPr>
        <a:xfrm>
          <a:off x="3175000" y="1402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75788</xdr:rowOff>
    </xdr:from>
    <xdr:ext cx="762000" cy="259045"/>
    <xdr:sp macro="" textlink="">
      <xdr:nvSpPr>
        <xdr:cNvPr id="212" name="テキスト ボックス 211"/>
        <xdr:cNvSpPr txBox="1"/>
      </xdr:nvSpPr>
      <xdr:spPr>
        <a:xfrm>
          <a:off x="2844800" y="1379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399,112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120521</xdr:rowOff>
    </xdr:from>
    <xdr:to>
      <xdr:col>3</xdr:col>
      <xdr:colOff>330200</xdr:colOff>
      <xdr:row>82</xdr:row>
      <xdr:rowOff>50671</xdr:rowOff>
    </xdr:to>
    <xdr:sp macro="" textlink="">
      <xdr:nvSpPr>
        <xdr:cNvPr id="213" name="円/楕円 212"/>
        <xdr:cNvSpPr/>
      </xdr:nvSpPr>
      <xdr:spPr>
        <a:xfrm>
          <a:off x="2286000" y="1400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60848</xdr:rowOff>
    </xdr:from>
    <xdr:ext cx="762000" cy="259045"/>
    <xdr:sp macro="" textlink="">
      <xdr:nvSpPr>
        <xdr:cNvPr id="214" name="テキスト ボックス 213"/>
        <xdr:cNvSpPr txBox="1"/>
      </xdr:nvSpPr>
      <xdr:spPr>
        <a:xfrm>
          <a:off x="1955800" y="1377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368,153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122313</xdr:rowOff>
    </xdr:from>
    <xdr:to>
      <xdr:col>2</xdr:col>
      <xdr:colOff>127000</xdr:colOff>
      <xdr:row>82</xdr:row>
      <xdr:rowOff>52463</xdr:rowOff>
    </xdr:to>
    <xdr:sp macro="" textlink="">
      <xdr:nvSpPr>
        <xdr:cNvPr id="215" name="円/楕円 214"/>
        <xdr:cNvSpPr/>
      </xdr:nvSpPr>
      <xdr:spPr>
        <a:xfrm>
          <a:off x="1397000" y="1400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37240</xdr:rowOff>
    </xdr:from>
    <xdr:ext cx="762000" cy="259045"/>
    <xdr:sp macro="" textlink="">
      <xdr:nvSpPr>
        <xdr:cNvPr id="216" name="テキスト ボックス 215"/>
        <xdr:cNvSpPr txBox="1"/>
      </xdr:nvSpPr>
      <xdr:spPr>
        <a:xfrm>
          <a:off x="1066800" y="1409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371,867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■ラスパイレス指数：９５．６％</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ここ３年間は指数の変動はほぼ横ばいで推移している。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東日本大震災復興財源のための国家公務員給与の減額に応じ、本町でも平成２５年７月から４．８～５％の削減を行っていたが、平成２６年３月で独自削減終了したことにより類似団体平均９４．２％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今後将来に渡って類似団体平均を大きく上回ることがないよう、効率的な組織機構の検討と併せて給与制度の改善を図っていく。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2" name="直線コネクタ 23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3" name="テキスト ボックス 23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4" name="直線コネクタ 23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5" name="テキスト ボックス 23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6" name="直線コネクタ 23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7" name="テキスト ボックス 23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8" name="直線コネクタ 23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9" name="テキスト ボックス 23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87</xdr:row>
      <xdr:rowOff>12192</xdr:rowOff>
    </xdr:to>
    <xdr:cxnSp macro="">
      <xdr:nvCxnSpPr>
        <xdr:cNvPr id="243" name="直線コネクタ 242"/>
        <xdr:cNvCxnSpPr/>
      </xdr:nvCxnSpPr>
      <xdr:spPr>
        <a:xfrm flipV="1">
          <a:off x="17018000" y="13760450"/>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155719</xdr:rowOff>
    </xdr:from>
    <xdr:ext cx="762000" cy="259045"/>
    <xdr:sp macro="" textlink="">
      <xdr:nvSpPr>
        <xdr:cNvPr id="244" name="給与水準   （国との比較）最小値テキスト"/>
        <xdr:cNvSpPr txBox="1"/>
      </xdr:nvSpPr>
      <xdr:spPr>
        <a:xfrm>
          <a:off x="17106900" y="1490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87</xdr:row>
      <xdr:rowOff>12192</xdr:rowOff>
    </xdr:from>
    <xdr:to>
      <xdr:col>24</xdr:col>
      <xdr:colOff>647700</xdr:colOff>
      <xdr:row>87</xdr:row>
      <xdr:rowOff>12192</xdr:rowOff>
    </xdr:to>
    <xdr:cxnSp macro="">
      <xdr:nvCxnSpPr>
        <xdr:cNvPr id="245" name="直線コネクタ 244"/>
        <xdr:cNvCxnSpPr/>
      </xdr:nvCxnSpPr>
      <xdr:spPr>
        <a:xfrm>
          <a:off x="16929100" y="1492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46"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47" name="直線コネクタ 246"/>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60706</xdr:rowOff>
    </xdr:from>
    <xdr:to>
      <xdr:col>24</xdr:col>
      <xdr:colOff>558800</xdr:colOff>
      <xdr:row>85</xdr:row>
      <xdr:rowOff>108965</xdr:rowOff>
    </xdr:to>
    <xdr:cxnSp macro="">
      <xdr:nvCxnSpPr>
        <xdr:cNvPr id="248" name="直線コネクタ 247"/>
        <xdr:cNvCxnSpPr/>
      </xdr:nvCxnSpPr>
      <xdr:spPr>
        <a:xfrm flipV="1">
          <a:off x="16179800" y="14633956"/>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130319</xdr:rowOff>
    </xdr:from>
    <xdr:ext cx="762000" cy="259045"/>
    <xdr:sp macro="" textlink="">
      <xdr:nvSpPr>
        <xdr:cNvPr id="249" name="給与水準   （国との比較）平均値テキスト"/>
        <xdr:cNvSpPr txBox="1"/>
      </xdr:nvSpPr>
      <xdr:spPr>
        <a:xfrm>
          <a:off x="17106900" y="143606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113792</xdr:rowOff>
    </xdr:from>
    <xdr:to>
      <xdr:col>24</xdr:col>
      <xdr:colOff>609600</xdr:colOff>
      <xdr:row>85</xdr:row>
      <xdr:rowOff>43942</xdr:rowOff>
    </xdr:to>
    <xdr:sp macro="" textlink="">
      <xdr:nvSpPr>
        <xdr:cNvPr id="250" name="フローチャート : 判断 249"/>
        <xdr:cNvSpPr/>
      </xdr:nvSpPr>
      <xdr:spPr>
        <a:xfrm>
          <a:off x="169672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108965</xdr:rowOff>
    </xdr:from>
    <xdr:to>
      <xdr:col>23</xdr:col>
      <xdr:colOff>406400</xdr:colOff>
      <xdr:row>85</xdr:row>
      <xdr:rowOff>108965</xdr:rowOff>
    </xdr:to>
    <xdr:cxnSp macro="">
      <xdr:nvCxnSpPr>
        <xdr:cNvPr id="251" name="直線コネクタ 250"/>
        <xdr:cNvCxnSpPr/>
      </xdr:nvCxnSpPr>
      <xdr:spPr>
        <a:xfrm>
          <a:off x="15290800" y="14682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2" name="フローチャート : 判断 251"/>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53" name="テキスト ボックス 252"/>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94487</xdr:rowOff>
    </xdr:from>
    <xdr:to>
      <xdr:col>22</xdr:col>
      <xdr:colOff>203200</xdr:colOff>
      <xdr:row>85</xdr:row>
      <xdr:rowOff>108965</xdr:rowOff>
    </xdr:to>
    <xdr:cxnSp macro="">
      <xdr:nvCxnSpPr>
        <xdr:cNvPr id="254" name="直線コネクタ 253"/>
        <xdr:cNvCxnSpPr/>
      </xdr:nvCxnSpPr>
      <xdr:spPr>
        <a:xfrm>
          <a:off x="14401800" y="14667737"/>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80011</xdr:rowOff>
    </xdr:from>
    <xdr:to>
      <xdr:col>22</xdr:col>
      <xdr:colOff>254000</xdr:colOff>
      <xdr:row>85</xdr:row>
      <xdr:rowOff>10161</xdr:rowOff>
    </xdr:to>
    <xdr:sp macro="" textlink="">
      <xdr:nvSpPr>
        <xdr:cNvPr id="255" name="フローチャート : 判断 254"/>
        <xdr:cNvSpPr/>
      </xdr:nvSpPr>
      <xdr:spPr>
        <a:xfrm>
          <a:off x="15240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20338</xdr:rowOff>
    </xdr:from>
    <xdr:ext cx="762000" cy="259045"/>
    <xdr:sp macro="" textlink="">
      <xdr:nvSpPr>
        <xdr:cNvPr id="256" name="テキスト ボックス 255"/>
        <xdr:cNvSpPr txBox="1"/>
      </xdr:nvSpPr>
      <xdr:spPr>
        <a:xfrm>
          <a:off x="14909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94487</xdr:rowOff>
    </xdr:from>
    <xdr:to>
      <xdr:col>21</xdr:col>
      <xdr:colOff>0</xdr:colOff>
      <xdr:row>87</xdr:row>
      <xdr:rowOff>118363</xdr:rowOff>
    </xdr:to>
    <xdr:cxnSp macro="">
      <xdr:nvCxnSpPr>
        <xdr:cNvPr id="257" name="直線コネクタ 256"/>
        <xdr:cNvCxnSpPr/>
      </xdr:nvCxnSpPr>
      <xdr:spPr>
        <a:xfrm flipV="1">
          <a:off x="13512800" y="14667737"/>
          <a:ext cx="8890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75185</xdr:rowOff>
    </xdr:from>
    <xdr:to>
      <xdr:col>21</xdr:col>
      <xdr:colOff>50800</xdr:colOff>
      <xdr:row>85</xdr:row>
      <xdr:rowOff>5335</xdr:rowOff>
    </xdr:to>
    <xdr:sp macro="" textlink="">
      <xdr:nvSpPr>
        <xdr:cNvPr id="258" name="フローチャート : 判断 257"/>
        <xdr:cNvSpPr/>
      </xdr:nvSpPr>
      <xdr:spPr>
        <a:xfrm>
          <a:off x="14351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15512</xdr:rowOff>
    </xdr:from>
    <xdr:ext cx="762000" cy="259045"/>
    <xdr:sp macro="" textlink="">
      <xdr:nvSpPr>
        <xdr:cNvPr id="259" name="テキスト ボックス 258"/>
        <xdr:cNvSpPr txBox="1"/>
      </xdr:nvSpPr>
      <xdr:spPr>
        <a:xfrm>
          <a:off x="14020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94235</xdr:rowOff>
    </xdr:from>
    <xdr:to>
      <xdr:col>19</xdr:col>
      <xdr:colOff>533400</xdr:colOff>
      <xdr:row>87</xdr:row>
      <xdr:rowOff>24385</xdr:rowOff>
    </xdr:to>
    <xdr:sp macro="" textlink="">
      <xdr:nvSpPr>
        <xdr:cNvPr id="260" name="フローチャート : 判断 259"/>
        <xdr:cNvSpPr/>
      </xdr:nvSpPr>
      <xdr:spPr>
        <a:xfrm>
          <a:off x="13462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34562</xdr:rowOff>
    </xdr:from>
    <xdr:ext cx="762000" cy="259045"/>
    <xdr:sp macro="" textlink="">
      <xdr:nvSpPr>
        <xdr:cNvPr id="261" name="テキスト ボックス 260"/>
        <xdr:cNvSpPr txBox="1"/>
      </xdr:nvSpPr>
      <xdr:spPr>
        <a:xfrm>
          <a:off x="13131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9906</xdr:rowOff>
    </xdr:from>
    <xdr:to>
      <xdr:col>24</xdr:col>
      <xdr:colOff>609600</xdr:colOff>
      <xdr:row>85</xdr:row>
      <xdr:rowOff>111506</xdr:rowOff>
    </xdr:to>
    <xdr:sp macro="" textlink="">
      <xdr:nvSpPr>
        <xdr:cNvPr id="267" name="円/楕円 266"/>
        <xdr:cNvSpPr/>
      </xdr:nvSpPr>
      <xdr:spPr>
        <a:xfrm>
          <a:off x="16967200" y="14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153433</xdr:rowOff>
    </xdr:from>
    <xdr:ext cx="762000" cy="259045"/>
    <xdr:sp macro="" textlink="">
      <xdr:nvSpPr>
        <xdr:cNvPr id="268" name="給与水準   （国との比較）該当値テキスト"/>
        <xdr:cNvSpPr txBox="1"/>
      </xdr:nvSpPr>
      <xdr:spPr>
        <a:xfrm>
          <a:off x="17106900" y="1455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58165</xdr:rowOff>
    </xdr:from>
    <xdr:to>
      <xdr:col>23</xdr:col>
      <xdr:colOff>457200</xdr:colOff>
      <xdr:row>85</xdr:row>
      <xdr:rowOff>159765</xdr:rowOff>
    </xdr:to>
    <xdr:sp macro="" textlink="">
      <xdr:nvSpPr>
        <xdr:cNvPr id="269" name="円/楕円 268"/>
        <xdr:cNvSpPr/>
      </xdr:nvSpPr>
      <xdr:spPr>
        <a:xfrm>
          <a:off x="161290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144542</xdr:rowOff>
    </xdr:from>
    <xdr:ext cx="736600" cy="259045"/>
    <xdr:sp macro="" textlink="">
      <xdr:nvSpPr>
        <xdr:cNvPr id="270" name="テキスト ボックス 269"/>
        <xdr:cNvSpPr txBox="1"/>
      </xdr:nvSpPr>
      <xdr:spPr>
        <a:xfrm>
          <a:off x="15798800" y="1471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58165</xdr:rowOff>
    </xdr:from>
    <xdr:to>
      <xdr:col>22</xdr:col>
      <xdr:colOff>254000</xdr:colOff>
      <xdr:row>85</xdr:row>
      <xdr:rowOff>159765</xdr:rowOff>
    </xdr:to>
    <xdr:sp macro="" textlink="">
      <xdr:nvSpPr>
        <xdr:cNvPr id="271" name="円/楕円 270"/>
        <xdr:cNvSpPr/>
      </xdr:nvSpPr>
      <xdr:spPr>
        <a:xfrm>
          <a:off x="152400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144542</xdr:rowOff>
    </xdr:from>
    <xdr:ext cx="762000" cy="259045"/>
    <xdr:sp macro="" textlink="">
      <xdr:nvSpPr>
        <xdr:cNvPr id="272" name="テキスト ボックス 271"/>
        <xdr:cNvSpPr txBox="1"/>
      </xdr:nvSpPr>
      <xdr:spPr>
        <a:xfrm>
          <a:off x="14909800" y="1471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43687</xdr:rowOff>
    </xdr:from>
    <xdr:to>
      <xdr:col>21</xdr:col>
      <xdr:colOff>50800</xdr:colOff>
      <xdr:row>85</xdr:row>
      <xdr:rowOff>145287</xdr:rowOff>
    </xdr:to>
    <xdr:sp macro="" textlink="">
      <xdr:nvSpPr>
        <xdr:cNvPr id="273" name="円/楕円 272"/>
        <xdr:cNvSpPr/>
      </xdr:nvSpPr>
      <xdr:spPr>
        <a:xfrm>
          <a:off x="14351000" y="146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130064</xdr:rowOff>
    </xdr:from>
    <xdr:ext cx="762000" cy="259045"/>
    <xdr:sp macro="" textlink="">
      <xdr:nvSpPr>
        <xdr:cNvPr id="274" name="テキスト ボックス 273"/>
        <xdr:cNvSpPr txBox="1"/>
      </xdr:nvSpPr>
      <xdr:spPr>
        <a:xfrm>
          <a:off x="14020800" y="1470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67563</xdr:rowOff>
    </xdr:from>
    <xdr:to>
      <xdr:col>19</xdr:col>
      <xdr:colOff>533400</xdr:colOff>
      <xdr:row>87</xdr:row>
      <xdr:rowOff>169163</xdr:rowOff>
    </xdr:to>
    <xdr:sp macro="" textlink="">
      <xdr:nvSpPr>
        <xdr:cNvPr id="275" name="円/楕円 274"/>
        <xdr:cNvSpPr/>
      </xdr:nvSpPr>
      <xdr:spPr>
        <a:xfrm>
          <a:off x="13462000" y="1498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153940</xdr:rowOff>
    </xdr:from>
    <xdr:ext cx="762000" cy="259045"/>
    <xdr:sp macro="" textlink="">
      <xdr:nvSpPr>
        <xdr:cNvPr id="276" name="テキスト ボックス 275"/>
        <xdr:cNvSpPr txBox="1"/>
      </xdr:nvSpPr>
      <xdr:spPr>
        <a:xfrm>
          <a:off x="13131800" y="1507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■人口千人当たりの職員数：２１．１６人</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退職者不補充（新規採用の抑制）により、類似団体平均である２４．７２人を下回っている。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今後においても職員数の適切な定員管理に務める。</a:t>
          </a: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3" name="直線コネクタ 29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4" name="テキスト ボックス 29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5" name="直線コネクタ 29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6" name="テキスト ボックス 29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7" name="直線コネクタ 29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8" name="テキスト ボックス 29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9" name="直線コネクタ 29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0" name="テキスト ボックス 29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1" name="直線コネクタ 30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2" name="テキスト ボックス 30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3" name="直線コネクタ 30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4" name="テキスト ボックス 30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7" name="直線コネクタ 306"/>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8"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9" name="直線コネクタ 308"/>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10" name="定員管理の状況最大値テキスト"/>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11" name="直線コネクタ 310"/>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60802</xdr:rowOff>
    </xdr:from>
    <xdr:to>
      <xdr:col>24</xdr:col>
      <xdr:colOff>558800</xdr:colOff>
      <xdr:row>59</xdr:row>
      <xdr:rowOff>60918</xdr:rowOff>
    </xdr:to>
    <xdr:cxnSp macro="">
      <xdr:nvCxnSpPr>
        <xdr:cNvPr id="312" name="直線コネクタ 311"/>
        <xdr:cNvCxnSpPr/>
      </xdr:nvCxnSpPr>
      <xdr:spPr>
        <a:xfrm flipV="1">
          <a:off x="16179800" y="10176352"/>
          <a:ext cx="838200" cy="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22986</xdr:rowOff>
    </xdr:from>
    <xdr:ext cx="762000" cy="259045"/>
    <xdr:sp macro="" textlink="">
      <xdr:nvSpPr>
        <xdr:cNvPr id="313" name="定員管理の状況平均値テキスト"/>
        <xdr:cNvSpPr txBox="1"/>
      </xdr:nvSpPr>
      <xdr:spPr>
        <a:xfrm>
          <a:off x="17106900" y="10138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4" name="フローチャート : 判断 313"/>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55173</xdr:rowOff>
    </xdr:from>
    <xdr:to>
      <xdr:col>23</xdr:col>
      <xdr:colOff>406400</xdr:colOff>
      <xdr:row>59</xdr:row>
      <xdr:rowOff>60918</xdr:rowOff>
    </xdr:to>
    <xdr:cxnSp macro="">
      <xdr:nvCxnSpPr>
        <xdr:cNvPr id="315" name="直線コネクタ 314"/>
        <xdr:cNvCxnSpPr/>
      </xdr:nvCxnSpPr>
      <xdr:spPr>
        <a:xfrm>
          <a:off x="15290800" y="10170723"/>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24711</xdr:rowOff>
    </xdr:from>
    <xdr:to>
      <xdr:col>23</xdr:col>
      <xdr:colOff>457200</xdr:colOff>
      <xdr:row>59</xdr:row>
      <xdr:rowOff>126311</xdr:rowOff>
    </xdr:to>
    <xdr:sp macro="" textlink="">
      <xdr:nvSpPr>
        <xdr:cNvPr id="316" name="フローチャート : 判断 315"/>
        <xdr:cNvSpPr/>
      </xdr:nvSpPr>
      <xdr:spPr>
        <a:xfrm>
          <a:off x="16129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111088</xdr:rowOff>
    </xdr:from>
    <xdr:ext cx="736600" cy="259045"/>
    <xdr:sp macro="" textlink="">
      <xdr:nvSpPr>
        <xdr:cNvPr id="317" name="テキスト ボックス 316"/>
        <xdr:cNvSpPr txBox="1"/>
      </xdr:nvSpPr>
      <xdr:spPr>
        <a:xfrm>
          <a:off x="15798800" y="1022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41154</xdr:rowOff>
    </xdr:from>
    <xdr:to>
      <xdr:col>22</xdr:col>
      <xdr:colOff>203200</xdr:colOff>
      <xdr:row>59</xdr:row>
      <xdr:rowOff>55173</xdr:rowOff>
    </xdr:to>
    <xdr:cxnSp macro="">
      <xdr:nvCxnSpPr>
        <xdr:cNvPr id="318" name="直線コネクタ 317"/>
        <xdr:cNvCxnSpPr/>
      </xdr:nvCxnSpPr>
      <xdr:spPr>
        <a:xfrm>
          <a:off x="14401800" y="10156704"/>
          <a:ext cx="889000" cy="1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20459</xdr:rowOff>
    </xdr:from>
    <xdr:to>
      <xdr:col>22</xdr:col>
      <xdr:colOff>254000</xdr:colOff>
      <xdr:row>59</xdr:row>
      <xdr:rowOff>122059</xdr:rowOff>
    </xdr:to>
    <xdr:sp macro="" textlink="">
      <xdr:nvSpPr>
        <xdr:cNvPr id="319" name="フローチャート : 判断 318"/>
        <xdr:cNvSpPr/>
      </xdr:nvSpPr>
      <xdr:spPr>
        <a:xfrm>
          <a:off x="15240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106836</xdr:rowOff>
    </xdr:from>
    <xdr:ext cx="762000" cy="259045"/>
    <xdr:sp macro="" textlink="">
      <xdr:nvSpPr>
        <xdr:cNvPr id="320" name="テキスト ボックス 319"/>
        <xdr:cNvSpPr txBox="1"/>
      </xdr:nvSpPr>
      <xdr:spPr>
        <a:xfrm>
          <a:off x="14909800" y="1022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40694</xdr:rowOff>
    </xdr:from>
    <xdr:to>
      <xdr:col>21</xdr:col>
      <xdr:colOff>0</xdr:colOff>
      <xdr:row>59</xdr:row>
      <xdr:rowOff>41154</xdr:rowOff>
    </xdr:to>
    <xdr:cxnSp macro="">
      <xdr:nvCxnSpPr>
        <xdr:cNvPr id="321" name="直線コネクタ 320"/>
        <xdr:cNvCxnSpPr/>
      </xdr:nvCxnSpPr>
      <xdr:spPr>
        <a:xfrm>
          <a:off x="13512800" y="10156244"/>
          <a:ext cx="889000" cy="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12990</xdr:rowOff>
    </xdr:from>
    <xdr:to>
      <xdr:col>21</xdr:col>
      <xdr:colOff>50800</xdr:colOff>
      <xdr:row>59</xdr:row>
      <xdr:rowOff>114590</xdr:rowOff>
    </xdr:to>
    <xdr:sp macro="" textlink="">
      <xdr:nvSpPr>
        <xdr:cNvPr id="322" name="フローチャート : 判断 321"/>
        <xdr:cNvSpPr/>
      </xdr:nvSpPr>
      <xdr:spPr>
        <a:xfrm>
          <a:off x="14351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99367</xdr:rowOff>
    </xdr:from>
    <xdr:ext cx="762000" cy="259045"/>
    <xdr:sp macro="" textlink="">
      <xdr:nvSpPr>
        <xdr:cNvPr id="323" name="テキスト ボックス 322"/>
        <xdr:cNvSpPr txBox="1"/>
      </xdr:nvSpPr>
      <xdr:spPr>
        <a:xfrm>
          <a:off x="14020800" y="102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15748</xdr:rowOff>
    </xdr:from>
    <xdr:to>
      <xdr:col>19</xdr:col>
      <xdr:colOff>533400</xdr:colOff>
      <xdr:row>59</xdr:row>
      <xdr:rowOff>117348</xdr:rowOff>
    </xdr:to>
    <xdr:sp macro="" textlink="">
      <xdr:nvSpPr>
        <xdr:cNvPr id="324" name="フローチャート : 判断 323"/>
        <xdr:cNvSpPr/>
      </xdr:nvSpPr>
      <xdr:spPr>
        <a:xfrm>
          <a:off x="13462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102125</xdr:rowOff>
    </xdr:from>
    <xdr:ext cx="762000" cy="259045"/>
    <xdr:sp macro="" textlink="">
      <xdr:nvSpPr>
        <xdr:cNvPr id="325" name="テキスト ボックス 324"/>
        <xdr:cNvSpPr txBox="1"/>
      </xdr:nvSpPr>
      <xdr:spPr>
        <a:xfrm>
          <a:off x="13131800" y="1021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10002</xdr:rowOff>
    </xdr:from>
    <xdr:to>
      <xdr:col>24</xdr:col>
      <xdr:colOff>609600</xdr:colOff>
      <xdr:row>59</xdr:row>
      <xdr:rowOff>111602</xdr:rowOff>
    </xdr:to>
    <xdr:sp macro="" textlink="">
      <xdr:nvSpPr>
        <xdr:cNvPr id="331" name="円/楕円 330"/>
        <xdr:cNvSpPr/>
      </xdr:nvSpPr>
      <xdr:spPr>
        <a:xfrm>
          <a:off x="16967200" y="1012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26529</xdr:rowOff>
    </xdr:from>
    <xdr:ext cx="762000" cy="259045"/>
    <xdr:sp macro="" textlink="">
      <xdr:nvSpPr>
        <xdr:cNvPr id="332" name="定員管理の状況該当値テキスト"/>
        <xdr:cNvSpPr txBox="1"/>
      </xdr:nvSpPr>
      <xdr:spPr>
        <a:xfrm>
          <a:off x="17106900" y="997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10118</xdr:rowOff>
    </xdr:from>
    <xdr:to>
      <xdr:col>23</xdr:col>
      <xdr:colOff>457200</xdr:colOff>
      <xdr:row>59</xdr:row>
      <xdr:rowOff>111718</xdr:rowOff>
    </xdr:to>
    <xdr:sp macro="" textlink="">
      <xdr:nvSpPr>
        <xdr:cNvPr id="333" name="円/楕円 332"/>
        <xdr:cNvSpPr/>
      </xdr:nvSpPr>
      <xdr:spPr>
        <a:xfrm>
          <a:off x="16129000" y="1012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121895</xdr:rowOff>
    </xdr:from>
    <xdr:ext cx="736600" cy="259045"/>
    <xdr:sp macro="" textlink="">
      <xdr:nvSpPr>
        <xdr:cNvPr id="334" name="テキスト ボックス 333"/>
        <xdr:cNvSpPr txBox="1"/>
      </xdr:nvSpPr>
      <xdr:spPr>
        <a:xfrm>
          <a:off x="15798800" y="989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4373</xdr:rowOff>
    </xdr:from>
    <xdr:to>
      <xdr:col>22</xdr:col>
      <xdr:colOff>254000</xdr:colOff>
      <xdr:row>59</xdr:row>
      <xdr:rowOff>105973</xdr:rowOff>
    </xdr:to>
    <xdr:sp macro="" textlink="">
      <xdr:nvSpPr>
        <xdr:cNvPr id="335" name="円/楕円 334"/>
        <xdr:cNvSpPr/>
      </xdr:nvSpPr>
      <xdr:spPr>
        <a:xfrm>
          <a:off x="15240000" y="1011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116150</xdr:rowOff>
    </xdr:from>
    <xdr:ext cx="762000" cy="259045"/>
    <xdr:sp macro="" textlink="">
      <xdr:nvSpPr>
        <xdr:cNvPr id="336" name="テキスト ボックス 335"/>
        <xdr:cNvSpPr txBox="1"/>
      </xdr:nvSpPr>
      <xdr:spPr>
        <a:xfrm>
          <a:off x="14909800" y="988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20.67</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161804</xdr:rowOff>
    </xdr:from>
    <xdr:to>
      <xdr:col>21</xdr:col>
      <xdr:colOff>50800</xdr:colOff>
      <xdr:row>59</xdr:row>
      <xdr:rowOff>91954</xdr:rowOff>
    </xdr:to>
    <xdr:sp macro="" textlink="">
      <xdr:nvSpPr>
        <xdr:cNvPr id="337" name="円/楕円 336"/>
        <xdr:cNvSpPr/>
      </xdr:nvSpPr>
      <xdr:spPr>
        <a:xfrm>
          <a:off x="14351000" y="1010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102131</xdr:rowOff>
    </xdr:from>
    <xdr:ext cx="762000" cy="259045"/>
    <xdr:sp macro="" textlink="">
      <xdr:nvSpPr>
        <xdr:cNvPr id="338" name="テキスト ボックス 337"/>
        <xdr:cNvSpPr txBox="1"/>
      </xdr:nvSpPr>
      <xdr:spPr>
        <a:xfrm>
          <a:off x="14020800" y="9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19.45</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161344</xdr:rowOff>
    </xdr:from>
    <xdr:to>
      <xdr:col>19</xdr:col>
      <xdr:colOff>533400</xdr:colOff>
      <xdr:row>59</xdr:row>
      <xdr:rowOff>91494</xdr:rowOff>
    </xdr:to>
    <xdr:sp macro="" textlink="">
      <xdr:nvSpPr>
        <xdr:cNvPr id="339" name="円/楕円 338"/>
        <xdr:cNvSpPr/>
      </xdr:nvSpPr>
      <xdr:spPr>
        <a:xfrm>
          <a:off x="13462000" y="1010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101671</xdr:rowOff>
    </xdr:from>
    <xdr:ext cx="762000" cy="259045"/>
    <xdr:sp macro="" textlink="">
      <xdr:nvSpPr>
        <xdr:cNvPr id="340" name="テキスト ボックス 339"/>
        <xdr:cNvSpPr txBox="1"/>
      </xdr:nvSpPr>
      <xdr:spPr>
        <a:xfrm>
          <a:off x="13131800" y="987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■実質公債費比率：６．９％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指数の変動はほぼ横ばいで、類似団体平均である６．９％と同率である。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今後は診療所建替え事業や給食センター建設事業等の大型建設事業を予定しているため、新規地方債の発行額を抑制しながら、適切な事業実施により引き続き比率を抑えるように努める。</a:t>
          </a: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7" name="直線コネクタ 35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8" name="テキスト ボックス 35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9" name="直線コネクタ 35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0" name="テキスト ボックス 35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3" name="直線コネクタ 36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4" name="テキスト ボックス 36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5" name="直線コネクタ 36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45</xdr:row>
      <xdr:rowOff>98213</xdr:rowOff>
    </xdr:to>
    <xdr:cxnSp macro="">
      <xdr:nvCxnSpPr>
        <xdr:cNvPr id="368" name="直線コネクタ 367"/>
        <xdr:cNvCxnSpPr/>
      </xdr:nvCxnSpPr>
      <xdr:spPr>
        <a:xfrm flipV="1">
          <a:off x="17018000" y="624501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9"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70" name="直線コネクタ 369"/>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71" name="公債費負担の状況最大値テキスト"/>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72" name="直線コネクタ 371"/>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84244</xdr:rowOff>
    </xdr:from>
    <xdr:to>
      <xdr:col>24</xdr:col>
      <xdr:colOff>558800</xdr:colOff>
      <xdr:row>41</xdr:row>
      <xdr:rowOff>108373</xdr:rowOff>
    </xdr:to>
    <xdr:cxnSp macro="">
      <xdr:nvCxnSpPr>
        <xdr:cNvPr id="373" name="直線コネクタ 372"/>
        <xdr:cNvCxnSpPr/>
      </xdr:nvCxnSpPr>
      <xdr:spPr>
        <a:xfrm>
          <a:off x="16179800" y="711369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74100</xdr:rowOff>
    </xdr:from>
    <xdr:ext cx="762000" cy="259045"/>
    <xdr:sp macro="" textlink="">
      <xdr:nvSpPr>
        <xdr:cNvPr id="374" name="公債費負担の状況平均値テキスト"/>
        <xdr:cNvSpPr txBox="1"/>
      </xdr:nvSpPr>
      <xdr:spPr>
        <a:xfrm>
          <a:off x="17106900" y="6932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75" name="フローチャート : 判断 374"/>
        <xdr:cNvSpPr/>
      </xdr:nvSpPr>
      <xdr:spPr>
        <a:xfrm>
          <a:off x="169672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52070</xdr:rowOff>
    </xdr:from>
    <xdr:to>
      <xdr:col>23</xdr:col>
      <xdr:colOff>406400</xdr:colOff>
      <xdr:row>41</xdr:row>
      <xdr:rowOff>84244</xdr:rowOff>
    </xdr:to>
    <xdr:cxnSp macro="">
      <xdr:nvCxnSpPr>
        <xdr:cNvPr id="376" name="直線コネクタ 375"/>
        <xdr:cNvCxnSpPr/>
      </xdr:nvCxnSpPr>
      <xdr:spPr>
        <a:xfrm>
          <a:off x="15290800" y="708152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77" name="フローチャート : 判断 376"/>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129133</xdr:rowOff>
    </xdr:from>
    <xdr:ext cx="736600" cy="259045"/>
    <xdr:sp macro="" textlink="">
      <xdr:nvSpPr>
        <xdr:cNvPr id="378" name="テキスト ボックス 377"/>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52070</xdr:rowOff>
    </xdr:from>
    <xdr:to>
      <xdr:col>22</xdr:col>
      <xdr:colOff>203200</xdr:colOff>
      <xdr:row>41</xdr:row>
      <xdr:rowOff>164677</xdr:rowOff>
    </xdr:to>
    <xdr:cxnSp macro="">
      <xdr:nvCxnSpPr>
        <xdr:cNvPr id="379" name="直線コネクタ 378"/>
        <xdr:cNvCxnSpPr/>
      </xdr:nvCxnSpPr>
      <xdr:spPr>
        <a:xfrm flipV="1">
          <a:off x="14401800" y="708152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80" name="フローチャート : 判断 379"/>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36847</xdr:rowOff>
    </xdr:from>
    <xdr:ext cx="762000" cy="259045"/>
    <xdr:sp macro="" textlink="">
      <xdr:nvSpPr>
        <xdr:cNvPr id="381" name="テキスト ボックス 380"/>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164677</xdr:rowOff>
    </xdr:from>
    <xdr:to>
      <xdr:col>21</xdr:col>
      <xdr:colOff>0</xdr:colOff>
      <xdr:row>42</xdr:row>
      <xdr:rowOff>41487</xdr:rowOff>
    </xdr:to>
    <xdr:cxnSp macro="">
      <xdr:nvCxnSpPr>
        <xdr:cNvPr id="382" name="直線コネクタ 381"/>
        <xdr:cNvCxnSpPr/>
      </xdr:nvCxnSpPr>
      <xdr:spPr>
        <a:xfrm flipV="1">
          <a:off x="13512800" y="719412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83" name="フローチャート : 判断 382"/>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384" name="テキスト ボックス 383"/>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85" name="フローチャート : 判断 384"/>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26264</xdr:rowOff>
    </xdr:from>
    <xdr:ext cx="762000" cy="259045"/>
    <xdr:sp macro="" textlink="">
      <xdr:nvSpPr>
        <xdr:cNvPr id="386" name="テキスト ボックス 385"/>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92" name="円/楕円 391"/>
        <xdr:cNvSpPr/>
      </xdr:nvSpPr>
      <xdr:spPr>
        <a:xfrm>
          <a:off x="169672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29650</xdr:rowOff>
    </xdr:from>
    <xdr:ext cx="762000" cy="259045"/>
    <xdr:sp macro="" textlink="">
      <xdr:nvSpPr>
        <xdr:cNvPr id="393" name="公債費負担の状況該当値テキスト"/>
        <xdr:cNvSpPr txBox="1"/>
      </xdr:nvSpPr>
      <xdr:spPr>
        <a:xfrm>
          <a:off x="17106900" y="705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33444</xdr:rowOff>
    </xdr:from>
    <xdr:to>
      <xdr:col>23</xdr:col>
      <xdr:colOff>457200</xdr:colOff>
      <xdr:row>41</xdr:row>
      <xdr:rowOff>135044</xdr:rowOff>
    </xdr:to>
    <xdr:sp macro="" textlink="">
      <xdr:nvSpPr>
        <xdr:cNvPr id="394" name="円/楕円 393"/>
        <xdr:cNvSpPr/>
      </xdr:nvSpPr>
      <xdr:spPr>
        <a:xfrm>
          <a:off x="16129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119821</xdr:rowOff>
    </xdr:from>
    <xdr:ext cx="736600" cy="259045"/>
    <xdr:sp macro="" textlink="">
      <xdr:nvSpPr>
        <xdr:cNvPr id="395" name="テキスト ボックス 394"/>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1270</xdr:rowOff>
    </xdr:from>
    <xdr:to>
      <xdr:col>22</xdr:col>
      <xdr:colOff>254000</xdr:colOff>
      <xdr:row>41</xdr:row>
      <xdr:rowOff>102870</xdr:rowOff>
    </xdr:to>
    <xdr:sp macro="" textlink="">
      <xdr:nvSpPr>
        <xdr:cNvPr id="396" name="円/楕円 395"/>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113047</xdr:rowOff>
    </xdr:from>
    <xdr:ext cx="762000" cy="259045"/>
    <xdr:sp macro="" textlink="">
      <xdr:nvSpPr>
        <xdr:cNvPr id="397" name="テキスト ボックス 396"/>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113877</xdr:rowOff>
    </xdr:from>
    <xdr:to>
      <xdr:col>21</xdr:col>
      <xdr:colOff>50800</xdr:colOff>
      <xdr:row>42</xdr:row>
      <xdr:rowOff>44027</xdr:rowOff>
    </xdr:to>
    <xdr:sp macro="" textlink="">
      <xdr:nvSpPr>
        <xdr:cNvPr id="398" name="円/楕円 397"/>
        <xdr:cNvSpPr/>
      </xdr:nvSpPr>
      <xdr:spPr>
        <a:xfrm>
          <a:off x="14351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54204</xdr:rowOff>
    </xdr:from>
    <xdr:ext cx="762000" cy="259045"/>
    <xdr:sp macro="" textlink="">
      <xdr:nvSpPr>
        <xdr:cNvPr id="399" name="テキスト ボックス 398"/>
        <xdr:cNvSpPr txBox="1"/>
      </xdr:nvSpPr>
      <xdr:spPr>
        <a:xfrm>
          <a:off x="14020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162137</xdr:rowOff>
    </xdr:from>
    <xdr:to>
      <xdr:col>19</xdr:col>
      <xdr:colOff>533400</xdr:colOff>
      <xdr:row>42</xdr:row>
      <xdr:rowOff>92287</xdr:rowOff>
    </xdr:to>
    <xdr:sp macro="" textlink="">
      <xdr:nvSpPr>
        <xdr:cNvPr id="400" name="円/楕円 399"/>
        <xdr:cNvSpPr/>
      </xdr:nvSpPr>
      <xdr:spPr>
        <a:xfrm>
          <a:off x="13462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102464</xdr:rowOff>
    </xdr:from>
    <xdr:ext cx="762000" cy="259045"/>
    <xdr:sp macro="" textlink="">
      <xdr:nvSpPr>
        <xdr:cNvPr id="401" name="テキスト ボックス 400"/>
        <xdr:cNvSpPr txBox="1"/>
      </xdr:nvSpPr>
      <xdr:spPr>
        <a:xfrm>
          <a:off x="13131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■将来負担比率：３２．９％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類似団体平均０．０％と比較すると大きく上回っており、前年度と比較すると１８．０％増加している。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これは、地方債の現在高の増によるものが主な要因となっている。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今後においても新規地方債の発行額を抑制するなど、緊急度、住民ニーズを的確に把握した事業選択により、起債に大きく頼ることのない財政運営に努めて行く。</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30" name="直線コネクタ 429"/>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31" name="将来負担の状況最小値テキスト"/>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2" name="直線コネクタ 431"/>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90212</xdr:rowOff>
    </xdr:from>
    <xdr:to>
      <xdr:col>24</xdr:col>
      <xdr:colOff>558800</xdr:colOff>
      <xdr:row>15</xdr:row>
      <xdr:rowOff>63542</xdr:rowOff>
    </xdr:to>
    <xdr:cxnSp macro="">
      <xdr:nvCxnSpPr>
        <xdr:cNvPr id="435" name="直線コネクタ 434"/>
        <xdr:cNvCxnSpPr/>
      </xdr:nvCxnSpPr>
      <xdr:spPr>
        <a:xfrm>
          <a:off x="16179800" y="2490512"/>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90212</xdr:rowOff>
    </xdr:from>
    <xdr:to>
      <xdr:col>23</xdr:col>
      <xdr:colOff>406400</xdr:colOff>
      <xdr:row>14</xdr:row>
      <xdr:rowOff>109516</xdr:rowOff>
    </xdr:to>
    <xdr:cxnSp macro="">
      <xdr:nvCxnSpPr>
        <xdr:cNvPr id="438" name="直線コネクタ 437"/>
        <xdr:cNvCxnSpPr/>
      </xdr:nvCxnSpPr>
      <xdr:spPr>
        <a:xfrm flipV="1">
          <a:off x="15290800" y="24905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1" name="フローチャート : 判断 44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2" name="テキスト ボックス 44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5" name="フローチャート : 判断 44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6" name="テキスト ボックス 44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12742</xdr:rowOff>
    </xdr:from>
    <xdr:to>
      <xdr:col>24</xdr:col>
      <xdr:colOff>609600</xdr:colOff>
      <xdr:row>15</xdr:row>
      <xdr:rowOff>114342</xdr:rowOff>
    </xdr:to>
    <xdr:sp macro="" textlink="">
      <xdr:nvSpPr>
        <xdr:cNvPr id="452" name="円/楕円 451"/>
        <xdr:cNvSpPr/>
      </xdr:nvSpPr>
      <xdr:spPr>
        <a:xfrm>
          <a:off x="16967200" y="25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156269</xdr:rowOff>
    </xdr:from>
    <xdr:ext cx="762000" cy="259045"/>
    <xdr:sp macro="" textlink="">
      <xdr:nvSpPr>
        <xdr:cNvPr id="453" name="将来負担の状況該当値テキスト"/>
        <xdr:cNvSpPr txBox="1"/>
      </xdr:nvSpPr>
      <xdr:spPr>
        <a:xfrm>
          <a:off x="17106900" y="255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39412</xdr:rowOff>
    </xdr:from>
    <xdr:to>
      <xdr:col>23</xdr:col>
      <xdr:colOff>457200</xdr:colOff>
      <xdr:row>14</xdr:row>
      <xdr:rowOff>141012</xdr:rowOff>
    </xdr:to>
    <xdr:sp macro="" textlink="">
      <xdr:nvSpPr>
        <xdr:cNvPr id="454" name="円/楕円 453"/>
        <xdr:cNvSpPr/>
      </xdr:nvSpPr>
      <xdr:spPr>
        <a:xfrm>
          <a:off x="16129000" y="243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125789</xdr:rowOff>
    </xdr:from>
    <xdr:ext cx="736600" cy="259045"/>
    <xdr:sp macro="" textlink="">
      <xdr:nvSpPr>
        <xdr:cNvPr id="455" name="テキスト ボックス 454"/>
        <xdr:cNvSpPr txBox="1"/>
      </xdr:nvSpPr>
      <xdr:spPr>
        <a:xfrm>
          <a:off x="15798800" y="252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58716</xdr:rowOff>
    </xdr:from>
    <xdr:to>
      <xdr:col>22</xdr:col>
      <xdr:colOff>254000</xdr:colOff>
      <xdr:row>14</xdr:row>
      <xdr:rowOff>160316</xdr:rowOff>
    </xdr:to>
    <xdr:sp macro="" textlink="">
      <xdr:nvSpPr>
        <xdr:cNvPr id="456" name="円/楕円 455"/>
        <xdr:cNvSpPr/>
      </xdr:nvSpPr>
      <xdr:spPr>
        <a:xfrm>
          <a:off x="15240000" y="245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145093</xdr:rowOff>
    </xdr:from>
    <xdr:ext cx="762000" cy="259045"/>
    <xdr:sp macro="" textlink="">
      <xdr:nvSpPr>
        <xdr:cNvPr id="457" name="テキスト ボックス 456"/>
        <xdr:cNvSpPr txBox="1"/>
      </xdr:nvSpPr>
      <xdr:spPr>
        <a:xfrm>
          <a:off x="14909800" y="2545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85259</xdr:rowOff>
    </xdr:from>
    <xdr:to>
      <xdr:col>19</xdr:col>
      <xdr:colOff>533400</xdr:colOff>
      <xdr:row>15</xdr:row>
      <xdr:rowOff>15409</xdr:rowOff>
    </xdr:to>
    <xdr:sp macro="" textlink="">
      <xdr:nvSpPr>
        <xdr:cNvPr id="458" name="円/楕円 457"/>
        <xdr:cNvSpPr/>
      </xdr:nvSpPr>
      <xdr:spPr>
        <a:xfrm>
          <a:off x="13462000" y="248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186</xdr:rowOff>
    </xdr:from>
    <xdr:ext cx="762000" cy="259045"/>
    <xdr:sp macro="" textlink="">
      <xdr:nvSpPr>
        <xdr:cNvPr id="459" name="テキスト ボックス 458"/>
        <xdr:cNvSpPr txBox="1"/>
      </xdr:nvSpPr>
      <xdr:spPr>
        <a:xfrm>
          <a:off x="13131800" y="2571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北海道黒松内町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2,977
2,972
345.65
5,367,933
5,183,623
184,310
2,472,370
6,478,092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32.9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■人件費：２０．７％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である２５．６％と比較すると、人件費に係る経常収支比率は低くなっており、退職者不補充による人員削減のほかごみ収集業務や公共施設の管理等を民間に委託で実施している事により人件費を抑制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今後についても、職員の適正化を図り、人件費の抑制に努める。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83566</xdr:rowOff>
    </xdr:from>
    <xdr:to>
      <xdr:col>7</xdr:col>
      <xdr:colOff>15875</xdr:colOff>
      <xdr:row>33</xdr:row>
      <xdr:rowOff>101854</xdr:rowOff>
    </xdr:to>
    <xdr:cxnSp macro="">
      <xdr:nvCxnSpPr>
        <xdr:cNvPr id="64" name="直線コネクタ 63"/>
        <xdr:cNvCxnSpPr/>
      </xdr:nvCxnSpPr>
      <xdr:spPr>
        <a:xfrm>
          <a:off x="3987800" y="57414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75709</xdr:rowOff>
    </xdr:from>
    <xdr:ext cx="762000" cy="259045"/>
    <xdr:sp macro="" textlink="">
      <xdr:nvSpPr>
        <xdr:cNvPr id="65" name="人件費平均値テキスト"/>
        <xdr:cNvSpPr txBox="1"/>
      </xdr:nvSpPr>
      <xdr:spPr>
        <a:xfrm>
          <a:off x="4914900" y="590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51562</xdr:rowOff>
    </xdr:from>
    <xdr:to>
      <xdr:col>5</xdr:col>
      <xdr:colOff>549275</xdr:colOff>
      <xdr:row>33</xdr:row>
      <xdr:rowOff>83566</xdr:rowOff>
    </xdr:to>
    <xdr:cxnSp macro="">
      <xdr:nvCxnSpPr>
        <xdr:cNvPr id="67" name="直線コネクタ 66"/>
        <xdr:cNvCxnSpPr/>
      </xdr:nvCxnSpPr>
      <xdr:spPr>
        <a:xfrm>
          <a:off x="3098800" y="57094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48768</xdr:rowOff>
    </xdr:from>
    <xdr:to>
      <xdr:col>5</xdr:col>
      <xdr:colOff>600075</xdr:colOff>
      <xdr:row>34</xdr:row>
      <xdr:rowOff>150368</xdr:rowOff>
    </xdr:to>
    <xdr:sp macro="" textlink="">
      <xdr:nvSpPr>
        <xdr:cNvPr id="68" name="フローチャート : 判断 67"/>
        <xdr:cNvSpPr/>
      </xdr:nvSpPr>
      <xdr:spPr>
        <a:xfrm>
          <a:off x="3937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135145</xdr:rowOff>
    </xdr:from>
    <xdr:ext cx="736600" cy="259045"/>
    <xdr:sp macro="" textlink="">
      <xdr:nvSpPr>
        <xdr:cNvPr id="69" name="テキスト ボックス 68"/>
        <xdr:cNvSpPr txBox="1"/>
      </xdr:nvSpPr>
      <xdr:spPr>
        <a:xfrm>
          <a:off x="3606800" y="596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24130</xdr:rowOff>
    </xdr:from>
    <xdr:to>
      <xdr:col>4</xdr:col>
      <xdr:colOff>346075</xdr:colOff>
      <xdr:row>33</xdr:row>
      <xdr:rowOff>51562</xdr:rowOff>
    </xdr:to>
    <xdr:cxnSp macro="">
      <xdr:nvCxnSpPr>
        <xdr:cNvPr id="70" name="直線コネクタ 69"/>
        <xdr:cNvCxnSpPr/>
      </xdr:nvCxnSpPr>
      <xdr:spPr>
        <a:xfrm>
          <a:off x="2209800" y="56819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103632</xdr:rowOff>
    </xdr:from>
    <xdr:to>
      <xdr:col>4</xdr:col>
      <xdr:colOff>396875</xdr:colOff>
      <xdr:row>35</xdr:row>
      <xdr:rowOff>33782</xdr:rowOff>
    </xdr:to>
    <xdr:sp macro="" textlink="">
      <xdr:nvSpPr>
        <xdr:cNvPr id="71" name="フローチャート : 判断 70"/>
        <xdr:cNvSpPr/>
      </xdr:nvSpPr>
      <xdr:spPr>
        <a:xfrm>
          <a:off x="3048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18559</xdr:rowOff>
    </xdr:from>
    <xdr:ext cx="762000" cy="259045"/>
    <xdr:sp macro="" textlink="">
      <xdr:nvSpPr>
        <xdr:cNvPr id="72" name="テキスト ボックス 71"/>
        <xdr:cNvSpPr txBox="1"/>
      </xdr:nvSpPr>
      <xdr:spPr>
        <a:xfrm>
          <a:off x="2717800" y="60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24130</xdr:rowOff>
    </xdr:from>
    <xdr:to>
      <xdr:col>3</xdr:col>
      <xdr:colOff>142875</xdr:colOff>
      <xdr:row>33</xdr:row>
      <xdr:rowOff>51562</xdr:rowOff>
    </xdr:to>
    <xdr:cxnSp macro="">
      <xdr:nvCxnSpPr>
        <xdr:cNvPr id="73" name="直線コネクタ 72"/>
        <xdr:cNvCxnSpPr/>
      </xdr:nvCxnSpPr>
      <xdr:spPr>
        <a:xfrm flipV="1">
          <a:off x="1320800" y="56819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44196</xdr:rowOff>
    </xdr:from>
    <xdr:to>
      <xdr:col>3</xdr:col>
      <xdr:colOff>193675</xdr:colOff>
      <xdr:row>34</xdr:row>
      <xdr:rowOff>145796</xdr:rowOff>
    </xdr:to>
    <xdr:sp macro="" textlink="">
      <xdr:nvSpPr>
        <xdr:cNvPr id="74" name="フローチャート : 判断 73"/>
        <xdr:cNvSpPr/>
      </xdr:nvSpPr>
      <xdr:spPr>
        <a:xfrm>
          <a:off x="2159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130573</xdr:rowOff>
    </xdr:from>
    <xdr:ext cx="762000" cy="259045"/>
    <xdr:sp macro="" textlink="">
      <xdr:nvSpPr>
        <xdr:cNvPr id="75" name="テキスト ボックス 74"/>
        <xdr:cNvSpPr txBox="1"/>
      </xdr:nvSpPr>
      <xdr:spPr>
        <a:xfrm>
          <a:off x="1828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34</xdr:row>
      <xdr:rowOff>62484</xdr:rowOff>
    </xdr:from>
    <xdr:to>
      <xdr:col>1</xdr:col>
      <xdr:colOff>676275</xdr:colOff>
      <xdr:row>34</xdr:row>
      <xdr:rowOff>164084</xdr:rowOff>
    </xdr:to>
    <xdr:sp macro="" textlink="">
      <xdr:nvSpPr>
        <xdr:cNvPr id="76" name="フローチャート : 判断 75"/>
        <xdr:cNvSpPr/>
      </xdr:nvSpPr>
      <xdr:spPr>
        <a:xfrm>
          <a:off x="1270000" y="589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148861</xdr:rowOff>
    </xdr:from>
    <xdr:ext cx="762000" cy="259045"/>
    <xdr:sp macro="" textlink="">
      <xdr:nvSpPr>
        <xdr:cNvPr id="77" name="テキスト ボックス 76"/>
        <xdr:cNvSpPr txBox="1"/>
      </xdr:nvSpPr>
      <xdr:spPr>
        <a:xfrm>
          <a:off x="939800" y="59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51054</xdr:rowOff>
    </xdr:from>
    <xdr:to>
      <xdr:col>7</xdr:col>
      <xdr:colOff>66675</xdr:colOff>
      <xdr:row>33</xdr:row>
      <xdr:rowOff>152654</xdr:rowOff>
    </xdr:to>
    <xdr:sp macro="" textlink="">
      <xdr:nvSpPr>
        <xdr:cNvPr id="83" name="円/楕円 82"/>
        <xdr:cNvSpPr/>
      </xdr:nvSpPr>
      <xdr:spPr>
        <a:xfrm>
          <a:off x="4775200" y="570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67581</xdr:rowOff>
    </xdr:from>
    <xdr:ext cx="762000" cy="259045"/>
    <xdr:sp macro="" textlink="">
      <xdr:nvSpPr>
        <xdr:cNvPr id="84" name="人件費該当値テキスト"/>
        <xdr:cNvSpPr txBox="1"/>
      </xdr:nvSpPr>
      <xdr:spPr>
        <a:xfrm>
          <a:off x="4914900" y="555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32766</xdr:rowOff>
    </xdr:from>
    <xdr:to>
      <xdr:col>5</xdr:col>
      <xdr:colOff>600075</xdr:colOff>
      <xdr:row>33</xdr:row>
      <xdr:rowOff>134366</xdr:rowOff>
    </xdr:to>
    <xdr:sp macro="" textlink="">
      <xdr:nvSpPr>
        <xdr:cNvPr id="85" name="円/楕円 84"/>
        <xdr:cNvSpPr/>
      </xdr:nvSpPr>
      <xdr:spPr>
        <a:xfrm>
          <a:off x="3937000" y="569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144543</xdr:rowOff>
    </xdr:from>
    <xdr:ext cx="736600" cy="259045"/>
    <xdr:sp macro="" textlink="">
      <xdr:nvSpPr>
        <xdr:cNvPr id="86" name="テキスト ボックス 85"/>
        <xdr:cNvSpPr txBox="1"/>
      </xdr:nvSpPr>
      <xdr:spPr>
        <a:xfrm>
          <a:off x="3606800" y="545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762</xdr:rowOff>
    </xdr:from>
    <xdr:to>
      <xdr:col>4</xdr:col>
      <xdr:colOff>396875</xdr:colOff>
      <xdr:row>33</xdr:row>
      <xdr:rowOff>102362</xdr:rowOff>
    </xdr:to>
    <xdr:sp macro="" textlink="">
      <xdr:nvSpPr>
        <xdr:cNvPr id="87" name="円/楕円 86"/>
        <xdr:cNvSpPr/>
      </xdr:nvSpPr>
      <xdr:spPr>
        <a:xfrm>
          <a:off x="3048000" y="565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112539</xdr:rowOff>
    </xdr:from>
    <xdr:ext cx="762000" cy="259045"/>
    <xdr:sp macro="" textlink="">
      <xdr:nvSpPr>
        <xdr:cNvPr id="88" name="テキスト ボックス 87"/>
        <xdr:cNvSpPr txBox="1"/>
      </xdr:nvSpPr>
      <xdr:spPr>
        <a:xfrm>
          <a:off x="2717800" y="542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32</xdr:row>
      <xdr:rowOff>144780</xdr:rowOff>
    </xdr:from>
    <xdr:to>
      <xdr:col>3</xdr:col>
      <xdr:colOff>193675</xdr:colOff>
      <xdr:row>33</xdr:row>
      <xdr:rowOff>74930</xdr:rowOff>
    </xdr:to>
    <xdr:sp macro="" textlink="">
      <xdr:nvSpPr>
        <xdr:cNvPr id="89" name="円/楕円 88"/>
        <xdr:cNvSpPr/>
      </xdr:nvSpPr>
      <xdr:spPr>
        <a:xfrm>
          <a:off x="21590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85107</xdr:rowOff>
    </xdr:from>
    <xdr:ext cx="762000" cy="259045"/>
    <xdr:sp macro="" textlink="">
      <xdr:nvSpPr>
        <xdr:cNvPr id="90" name="テキスト ボックス 89"/>
        <xdr:cNvSpPr txBox="1"/>
      </xdr:nvSpPr>
      <xdr:spPr>
        <a:xfrm>
          <a:off x="1828800" y="540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762</xdr:rowOff>
    </xdr:from>
    <xdr:to>
      <xdr:col>1</xdr:col>
      <xdr:colOff>676275</xdr:colOff>
      <xdr:row>33</xdr:row>
      <xdr:rowOff>102362</xdr:rowOff>
    </xdr:to>
    <xdr:sp macro="" textlink="">
      <xdr:nvSpPr>
        <xdr:cNvPr id="91" name="円/楕円 90"/>
        <xdr:cNvSpPr/>
      </xdr:nvSpPr>
      <xdr:spPr>
        <a:xfrm>
          <a:off x="1270000" y="565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31</xdr:row>
      <xdr:rowOff>112539</xdr:rowOff>
    </xdr:from>
    <xdr:ext cx="762000" cy="259045"/>
    <xdr:sp macro="" textlink="">
      <xdr:nvSpPr>
        <xdr:cNvPr id="92" name="テキスト ボックス 91"/>
        <xdr:cNvSpPr txBox="1"/>
      </xdr:nvSpPr>
      <xdr:spPr>
        <a:xfrm>
          <a:off x="939800" y="542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■物件費：１３．８％</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類似団体平均である１４．９％と比較すると、物件費に係る経常収支比率は下回った。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要因としては、公共施設の維持管理業務委託経費や旅費、役務費などの抑制、経費削減を徹底して実施してきたことが考えられる。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今後も管理的経費の削減を徹底し、効率的な行政運営を行い、コスト削減に努める。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140716</xdr:rowOff>
    </xdr:from>
    <xdr:to>
      <xdr:col>24</xdr:col>
      <xdr:colOff>31750</xdr:colOff>
      <xdr:row>17</xdr:row>
      <xdr:rowOff>14986</xdr:rowOff>
    </xdr:to>
    <xdr:cxnSp macro="">
      <xdr:nvCxnSpPr>
        <xdr:cNvPr id="122" name="直線コネクタ 121"/>
        <xdr:cNvCxnSpPr/>
      </xdr:nvCxnSpPr>
      <xdr:spPr>
        <a:xfrm>
          <a:off x="15671800" y="288391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158005</xdr:rowOff>
    </xdr:from>
    <xdr:ext cx="762000" cy="259045"/>
    <xdr:sp macro="" textlink="">
      <xdr:nvSpPr>
        <xdr:cNvPr id="123" name="物件費平均値テキスト"/>
        <xdr:cNvSpPr txBox="1"/>
      </xdr:nvSpPr>
      <xdr:spPr>
        <a:xfrm>
          <a:off x="16598900" y="290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104140</xdr:rowOff>
    </xdr:from>
    <xdr:to>
      <xdr:col>22</xdr:col>
      <xdr:colOff>565150</xdr:colOff>
      <xdr:row>16</xdr:row>
      <xdr:rowOff>140716</xdr:rowOff>
    </xdr:to>
    <xdr:cxnSp macro="">
      <xdr:nvCxnSpPr>
        <xdr:cNvPr id="125" name="直線コネクタ 124"/>
        <xdr:cNvCxnSpPr/>
      </xdr:nvCxnSpPr>
      <xdr:spPr>
        <a:xfrm>
          <a:off x="14782800" y="28473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126492</xdr:rowOff>
    </xdr:from>
    <xdr:to>
      <xdr:col>22</xdr:col>
      <xdr:colOff>615950</xdr:colOff>
      <xdr:row>17</xdr:row>
      <xdr:rowOff>56642</xdr:rowOff>
    </xdr:to>
    <xdr:sp macro="" textlink="">
      <xdr:nvSpPr>
        <xdr:cNvPr id="126" name="フローチャート : 判断 125"/>
        <xdr:cNvSpPr/>
      </xdr:nvSpPr>
      <xdr:spPr>
        <a:xfrm>
          <a:off x="15621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41419</xdr:rowOff>
    </xdr:from>
    <xdr:ext cx="736600" cy="259045"/>
    <xdr:sp macro="" textlink="">
      <xdr:nvSpPr>
        <xdr:cNvPr id="127" name="テキスト ボックス 126"/>
        <xdr:cNvSpPr txBox="1"/>
      </xdr:nvSpPr>
      <xdr:spPr>
        <a:xfrm>
          <a:off x="15290800" y="2956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72136</xdr:rowOff>
    </xdr:from>
    <xdr:to>
      <xdr:col>21</xdr:col>
      <xdr:colOff>361950</xdr:colOff>
      <xdr:row>16</xdr:row>
      <xdr:rowOff>104140</xdr:rowOff>
    </xdr:to>
    <xdr:cxnSp macro="">
      <xdr:nvCxnSpPr>
        <xdr:cNvPr id="128" name="直線コネクタ 127"/>
        <xdr:cNvCxnSpPr/>
      </xdr:nvCxnSpPr>
      <xdr:spPr>
        <a:xfrm>
          <a:off x="13893800" y="28153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135636</xdr:rowOff>
    </xdr:from>
    <xdr:to>
      <xdr:col>21</xdr:col>
      <xdr:colOff>412750</xdr:colOff>
      <xdr:row>17</xdr:row>
      <xdr:rowOff>65786</xdr:rowOff>
    </xdr:to>
    <xdr:sp macro="" textlink="">
      <xdr:nvSpPr>
        <xdr:cNvPr id="129" name="フローチャート : 判断 128"/>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50563</xdr:rowOff>
    </xdr:from>
    <xdr:ext cx="762000" cy="259045"/>
    <xdr:sp macro="" textlink="">
      <xdr:nvSpPr>
        <xdr:cNvPr id="130" name="テキスト ボックス 129"/>
        <xdr:cNvSpPr txBox="1"/>
      </xdr:nvSpPr>
      <xdr:spPr>
        <a:xfrm>
          <a:off x="14401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62992</xdr:rowOff>
    </xdr:from>
    <xdr:to>
      <xdr:col>20</xdr:col>
      <xdr:colOff>158750</xdr:colOff>
      <xdr:row>16</xdr:row>
      <xdr:rowOff>72136</xdr:rowOff>
    </xdr:to>
    <xdr:cxnSp macro="">
      <xdr:nvCxnSpPr>
        <xdr:cNvPr id="131" name="直線コネクタ 130"/>
        <xdr:cNvCxnSpPr/>
      </xdr:nvCxnSpPr>
      <xdr:spPr>
        <a:xfrm>
          <a:off x="13004800" y="28061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9415</xdr:rowOff>
    </xdr:from>
    <xdr:ext cx="762000" cy="259045"/>
    <xdr:sp macro="" textlink="">
      <xdr:nvSpPr>
        <xdr:cNvPr id="133" name="テキスト ボックス 132"/>
        <xdr:cNvSpPr txBox="1"/>
      </xdr:nvSpPr>
      <xdr:spPr>
        <a:xfrm>
          <a:off x="13512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158005</xdr:rowOff>
    </xdr:from>
    <xdr:ext cx="762000" cy="259045"/>
    <xdr:sp macro="" textlink="">
      <xdr:nvSpPr>
        <xdr:cNvPr id="135" name="テキスト ボックス 134"/>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135636</xdr:rowOff>
    </xdr:from>
    <xdr:to>
      <xdr:col>24</xdr:col>
      <xdr:colOff>82550</xdr:colOff>
      <xdr:row>17</xdr:row>
      <xdr:rowOff>65786</xdr:rowOff>
    </xdr:to>
    <xdr:sp macro="" textlink="">
      <xdr:nvSpPr>
        <xdr:cNvPr id="141" name="円/楕円 140"/>
        <xdr:cNvSpPr/>
      </xdr:nvSpPr>
      <xdr:spPr>
        <a:xfrm>
          <a:off x="164592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152163</xdr:rowOff>
    </xdr:from>
    <xdr:ext cx="762000" cy="259045"/>
    <xdr:sp macro="" textlink="">
      <xdr:nvSpPr>
        <xdr:cNvPr id="142" name="物件費該当値テキスト"/>
        <xdr:cNvSpPr txBox="1"/>
      </xdr:nvSpPr>
      <xdr:spPr>
        <a:xfrm>
          <a:off x="16598900" y="272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89916</xdr:rowOff>
    </xdr:from>
    <xdr:to>
      <xdr:col>22</xdr:col>
      <xdr:colOff>615950</xdr:colOff>
      <xdr:row>17</xdr:row>
      <xdr:rowOff>20066</xdr:rowOff>
    </xdr:to>
    <xdr:sp macro="" textlink="">
      <xdr:nvSpPr>
        <xdr:cNvPr id="143" name="円/楕円 142"/>
        <xdr:cNvSpPr/>
      </xdr:nvSpPr>
      <xdr:spPr>
        <a:xfrm>
          <a:off x="15621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30243</xdr:rowOff>
    </xdr:from>
    <xdr:ext cx="736600" cy="259045"/>
    <xdr:sp macro="" textlink="">
      <xdr:nvSpPr>
        <xdr:cNvPr id="144" name="テキスト ボックス 143"/>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53340</xdr:rowOff>
    </xdr:from>
    <xdr:to>
      <xdr:col>21</xdr:col>
      <xdr:colOff>412750</xdr:colOff>
      <xdr:row>16</xdr:row>
      <xdr:rowOff>154940</xdr:rowOff>
    </xdr:to>
    <xdr:sp macro="" textlink="">
      <xdr:nvSpPr>
        <xdr:cNvPr id="145" name="円/楕円 144"/>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46" name="テキスト ボックス 145"/>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21336</xdr:rowOff>
    </xdr:from>
    <xdr:to>
      <xdr:col>20</xdr:col>
      <xdr:colOff>209550</xdr:colOff>
      <xdr:row>16</xdr:row>
      <xdr:rowOff>122936</xdr:rowOff>
    </xdr:to>
    <xdr:sp macro="" textlink="">
      <xdr:nvSpPr>
        <xdr:cNvPr id="147" name="円/楕円 146"/>
        <xdr:cNvSpPr/>
      </xdr:nvSpPr>
      <xdr:spPr>
        <a:xfrm>
          <a:off x="13843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133113</xdr:rowOff>
    </xdr:from>
    <xdr:ext cx="762000" cy="259045"/>
    <xdr:sp macro="" textlink="">
      <xdr:nvSpPr>
        <xdr:cNvPr id="148" name="テキスト ボックス 147"/>
        <xdr:cNvSpPr txBox="1"/>
      </xdr:nvSpPr>
      <xdr:spPr>
        <a:xfrm>
          <a:off x="13512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12192</xdr:rowOff>
    </xdr:from>
    <xdr:to>
      <xdr:col>19</xdr:col>
      <xdr:colOff>6350</xdr:colOff>
      <xdr:row>16</xdr:row>
      <xdr:rowOff>113792</xdr:rowOff>
    </xdr:to>
    <xdr:sp macro="" textlink="">
      <xdr:nvSpPr>
        <xdr:cNvPr id="149" name="円/楕円 148"/>
        <xdr:cNvSpPr/>
      </xdr:nvSpPr>
      <xdr:spPr>
        <a:xfrm>
          <a:off x="12954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123969</xdr:rowOff>
    </xdr:from>
    <xdr:ext cx="762000" cy="259045"/>
    <xdr:sp macro="" textlink="">
      <xdr:nvSpPr>
        <xdr:cNvPr id="150" name="テキスト ボックス 149"/>
        <xdr:cNvSpPr txBox="1"/>
      </xdr:nvSpPr>
      <xdr:spPr>
        <a:xfrm>
          <a:off x="12623800" y="25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■扶助費：５．２％</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類似団体平均である２．９％と比較すると、扶助費に係る経常収支比率は大きく上回っている。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要因としては、平成１７年度から養護老人ホームの施設措置費が一般財源化されたためであり、今後も施設措置費の増加は避けられないが、財政を圧迫するような上昇には歯止めを掛けるように努める。</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53522</xdr:rowOff>
    </xdr:from>
    <xdr:to>
      <xdr:col>7</xdr:col>
      <xdr:colOff>15875</xdr:colOff>
      <xdr:row>57</xdr:row>
      <xdr:rowOff>102507</xdr:rowOff>
    </xdr:to>
    <xdr:cxnSp macro="">
      <xdr:nvCxnSpPr>
        <xdr:cNvPr id="184" name="直線コネクタ 183"/>
        <xdr:cNvCxnSpPr/>
      </xdr:nvCxnSpPr>
      <xdr:spPr>
        <a:xfrm>
          <a:off x="3987800" y="98261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35577</xdr:rowOff>
    </xdr:from>
    <xdr:ext cx="762000" cy="259045"/>
    <xdr:sp macro="" textlink="">
      <xdr:nvSpPr>
        <xdr:cNvPr id="185"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4535</xdr:rowOff>
    </xdr:from>
    <xdr:to>
      <xdr:col>5</xdr:col>
      <xdr:colOff>549275</xdr:colOff>
      <xdr:row>57</xdr:row>
      <xdr:rowOff>53522</xdr:rowOff>
    </xdr:to>
    <xdr:cxnSp macro="">
      <xdr:nvCxnSpPr>
        <xdr:cNvPr id="187" name="直線コネクタ 186"/>
        <xdr:cNvCxnSpPr/>
      </xdr:nvCxnSpPr>
      <xdr:spPr>
        <a:xfrm>
          <a:off x="3098800" y="97771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88" name="フローチャート :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89" name="テキスト ボックス 188"/>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4535</xdr:rowOff>
    </xdr:from>
    <xdr:to>
      <xdr:col>4</xdr:col>
      <xdr:colOff>346075</xdr:colOff>
      <xdr:row>57</xdr:row>
      <xdr:rowOff>37193</xdr:rowOff>
    </xdr:to>
    <xdr:cxnSp macro="">
      <xdr:nvCxnSpPr>
        <xdr:cNvPr id="190" name="直線コネクタ 189"/>
        <xdr:cNvCxnSpPr/>
      </xdr:nvCxnSpPr>
      <xdr:spPr>
        <a:xfrm flipV="1">
          <a:off x="2209800" y="9777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1" name="フローチャート :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192" name="テキスト ボックス 19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37193</xdr:rowOff>
    </xdr:from>
    <xdr:to>
      <xdr:col>3</xdr:col>
      <xdr:colOff>142875</xdr:colOff>
      <xdr:row>57</xdr:row>
      <xdr:rowOff>37193</xdr:rowOff>
    </xdr:to>
    <xdr:cxnSp macro="">
      <xdr:nvCxnSpPr>
        <xdr:cNvPr id="193" name="直線コネクタ 192"/>
        <xdr:cNvCxnSpPr/>
      </xdr:nvCxnSpPr>
      <xdr:spPr>
        <a:xfrm>
          <a:off x="1320800" y="9809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4" name="フローチャート : 判断 193"/>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195" name="テキスト ボックス 194"/>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197" name="テキスト ボックス 196"/>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51707</xdr:rowOff>
    </xdr:from>
    <xdr:to>
      <xdr:col>7</xdr:col>
      <xdr:colOff>66675</xdr:colOff>
      <xdr:row>57</xdr:row>
      <xdr:rowOff>153307</xdr:rowOff>
    </xdr:to>
    <xdr:sp macro="" textlink="">
      <xdr:nvSpPr>
        <xdr:cNvPr id="203" name="円/楕円 202"/>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23784</xdr:rowOff>
    </xdr:from>
    <xdr:ext cx="762000" cy="259045"/>
    <xdr:sp macro="" textlink="">
      <xdr:nvSpPr>
        <xdr:cNvPr id="204" name="扶助費該当値テキスト"/>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2722</xdr:rowOff>
    </xdr:from>
    <xdr:to>
      <xdr:col>5</xdr:col>
      <xdr:colOff>600075</xdr:colOff>
      <xdr:row>57</xdr:row>
      <xdr:rowOff>104322</xdr:rowOff>
    </xdr:to>
    <xdr:sp macro="" textlink="">
      <xdr:nvSpPr>
        <xdr:cNvPr id="205" name="円/楕円 204"/>
        <xdr:cNvSpPr/>
      </xdr:nvSpPr>
      <xdr:spPr>
        <a:xfrm>
          <a:off x="3937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89099</xdr:rowOff>
    </xdr:from>
    <xdr:ext cx="736600" cy="259045"/>
    <xdr:sp macro="" textlink="">
      <xdr:nvSpPr>
        <xdr:cNvPr id="206" name="テキスト ボックス 205"/>
        <xdr:cNvSpPr txBox="1"/>
      </xdr:nvSpPr>
      <xdr:spPr>
        <a:xfrm>
          <a:off x="3606800" y="986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125185</xdr:rowOff>
    </xdr:from>
    <xdr:to>
      <xdr:col>4</xdr:col>
      <xdr:colOff>396875</xdr:colOff>
      <xdr:row>57</xdr:row>
      <xdr:rowOff>55335</xdr:rowOff>
    </xdr:to>
    <xdr:sp macro="" textlink="">
      <xdr:nvSpPr>
        <xdr:cNvPr id="207" name="円/楕円 206"/>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40112</xdr:rowOff>
    </xdr:from>
    <xdr:ext cx="762000" cy="259045"/>
    <xdr:sp macro="" textlink="">
      <xdr:nvSpPr>
        <xdr:cNvPr id="208" name="テキスト ボックス 207"/>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157843</xdr:rowOff>
    </xdr:from>
    <xdr:to>
      <xdr:col>3</xdr:col>
      <xdr:colOff>193675</xdr:colOff>
      <xdr:row>57</xdr:row>
      <xdr:rowOff>87993</xdr:rowOff>
    </xdr:to>
    <xdr:sp macro="" textlink="">
      <xdr:nvSpPr>
        <xdr:cNvPr id="209" name="円/楕円 208"/>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72770</xdr:rowOff>
    </xdr:from>
    <xdr:ext cx="762000" cy="259045"/>
    <xdr:sp macro="" textlink="">
      <xdr:nvSpPr>
        <xdr:cNvPr id="210" name="テキスト ボックス 209"/>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157843</xdr:rowOff>
    </xdr:from>
    <xdr:to>
      <xdr:col>1</xdr:col>
      <xdr:colOff>676275</xdr:colOff>
      <xdr:row>57</xdr:row>
      <xdr:rowOff>87993</xdr:rowOff>
    </xdr:to>
    <xdr:sp macro="" textlink="">
      <xdr:nvSpPr>
        <xdr:cNvPr id="211" name="円/楕円 210"/>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72770</xdr:rowOff>
    </xdr:from>
    <xdr:ext cx="762000" cy="259045"/>
    <xdr:sp macro="" textlink="">
      <xdr:nvSpPr>
        <xdr:cNvPr id="212" name="テキスト ボックス 211"/>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■その他：１７．９％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類似団体平均と比較すると大幅に上回っている。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平成２８年度より国保病院が診療所化民間へ指定管理となり繰出金（補助費分）が増額となったことにより上昇したものと思われる。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今後も公営企業経営健全化を図ることで、繰出金の抑制を図るなど、経費の削減に努める。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77470</xdr:rowOff>
    </xdr:from>
    <xdr:to>
      <xdr:col>24</xdr:col>
      <xdr:colOff>31750</xdr:colOff>
      <xdr:row>60</xdr:row>
      <xdr:rowOff>157480</xdr:rowOff>
    </xdr:to>
    <xdr:cxnSp macro="">
      <xdr:nvCxnSpPr>
        <xdr:cNvPr id="244" name="直線コネクタ 243"/>
        <xdr:cNvCxnSpPr/>
      </xdr:nvCxnSpPr>
      <xdr:spPr>
        <a:xfrm>
          <a:off x="15671800" y="9850120"/>
          <a:ext cx="838200" cy="59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96537</xdr:rowOff>
    </xdr:from>
    <xdr:ext cx="762000" cy="259045"/>
    <xdr:sp macro="" textlink="">
      <xdr:nvSpPr>
        <xdr:cNvPr id="245" name="その他平均値テキスト"/>
        <xdr:cNvSpPr txBox="1"/>
      </xdr:nvSpPr>
      <xdr:spPr>
        <a:xfrm>
          <a:off x="16598900" y="969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77470</xdr:rowOff>
    </xdr:from>
    <xdr:to>
      <xdr:col>22</xdr:col>
      <xdr:colOff>565150</xdr:colOff>
      <xdr:row>57</xdr:row>
      <xdr:rowOff>138430</xdr:rowOff>
    </xdr:to>
    <xdr:cxnSp macro="">
      <xdr:nvCxnSpPr>
        <xdr:cNvPr id="247" name="直線コネクタ 246"/>
        <xdr:cNvCxnSpPr/>
      </xdr:nvCxnSpPr>
      <xdr:spPr>
        <a:xfrm flipV="1">
          <a:off x="14782800" y="9850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48" name="フローチャート : 判断 247"/>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49" name="テキスト ボックス 248"/>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138430</xdr:rowOff>
    </xdr:from>
    <xdr:to>
      <xdr:col>21</xdr:col>
      <xdr:colOff>361950</xdr:colOff>
      <xdr:row>57</xdr:row>
      <xdr:rowOff>153670</xdr:rowOff>
    </xdr:to>
    <xdr:cxnSp macro="">
      <xdr:nvCxnSpPr>
        <xdr:cNvPr id="250" name="直線コネクタ 249"/>
        <xdr:cNvCxnSpPr/>
      </xdr:nvCxnSpPr>
      <xdr:spPr>
        <a:xfrm flipV="1">
          <a:off x="13893800" y="9911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118110</xdr:rowOff>
    </xdr:from>
    <xdr:to>
      <xdr:col>21</xdr:col>
      <xdr:colOff>412750</xdr:colOff>
      <xdr:row>58</xdr:row>
      <xdr:rowOff>48260</xdr:rowOff>
    </xdr:to>
    <xdr:sp macro="" textlink="">
      <xdr:nvSpPr>
        <xdr:cNvPr id="251" name="フローチャート : 判断 250"/>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33037</xdr:rowOff>
    </xdr:from>
    <xdr:ext cx="762000" cy="259045"/>
    <xdr:sp macro="" textlink="">
      <xdr:nvSpPr>
        <xdr:cNvPr id="252" name="テキスト ボックス 251"/>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50800</xdr:rowOff>
    </xdr:from>
    <xdr:to>
      <xdr:col>20</xdr:col>
      <xdr:colOff>158750</xdr:colOff>
      <xdr:row>57</xdr:row>
      <xdr:rowOff>153670</xdr:rowOff>
    </xdr:to>
    <xdr:cxnSp macro="">
      <xdr:nvCxnSpPr>
        <xdr:cNvPr id="253" name="直線コネクタ 252"/>
        <xdr:cNvCxnSpPr/>
      </xdr:nvCxnSpPr>
      <xdr:spPr>
        <a:xfrm>
          <a:off x="13004800" y="96520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12717</xdr:rowOff>
    </xdr:from>
    <xdr:ext cx="762000" cy="259045"/>
    <xdr:sp macro="" textlink="">
      <xdr:nvSpPr>
        <xdr:cNvPr id="255" name="テキスト ボックス 254"/>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56" name="フローチャート :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158767</xdr:rowOff>
    </xdr:from>
    <xdr:ext cx="762000" cy="259045"/>
    <xdr:sp macro="" textlink="">
      <xdr:nvSpPr>
        <xdr:cNvPr id="257" name="テキスト ボックス 256"/>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60</xdr:row>
      <xdr:rowOff>106680</xdr:rowOff>
    </xdr:from>
    <xdr:to>
      <xdr:col>24</xdr:col>
      <xdr:colOff>82550</xdr:colOff>
      <xdr:row>61</xdr:row>
      <xdr:rowOff>36830</xdr:rowOff>
    </xdr:to>
    <xdr:sp macro="" textlink="">
      <xdr:nvSpPr>
        <xdr:cNvPr id="263" name="円/楕円 262"/>
        <xdr:cNvSpPr/>
      </xdr:nvSpPr>
      <xdr:spPr>
        <a:xfrm>
          <a:off x="16459200" y="103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15257</xdr:rowOff>
    </xdr:from>
    <xdr:ext cx="762000" cy="259045"/>
    <xdr:sp macro="" textlink="">
      <xdr:nvSpPr>
        <xdr:cNvPr id="264" name="その他該当値テキスト"/>
        <xdr:cNvSpPr txBox="1"/>
      </xdr:nvSpPr>
      <xdr:spPr>
        <a:xfrm>
          <a:off x="16598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26670</xdr:rowOff>
    </xdr:from>
    <xdr:to>
      <xdr:col>22</xdr:col>
      <xdr:colOff>615950</xdr:colOff>
      <xdr:row>57</xdr:row>
      <xdr:rowOff>128270</xdr:rowOff>
    </xdr:to>
    <xdr:sp macro="" textlink="">
      <xdr:nvSpPr>
        <xdr:cNvPr id="265" name="円/楕円 264"/>
        <xdr:cNvSpPr/>
      </xdr:nvSpPr>
      <xdr:spPr>
        <a:xfrm>
          <a:off x="15621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138447</xdr:rowOff>
    </xdr:from>
    <xdr:ext cx="736600" cy="259045"/>
    <xdr:sp macro="" textlink="">
      <xdr:nvSpPr>
        <xdr:cNvPr id="266" name="テキスト ボックス 265"/>
        <xdr:cNvSpPr txBox="1"/>
      </xdr:nvSpPr>
      <xdr:spPr>
        <a:xfrm>
          <a:off x="15290800" y="956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87630</xdr:rowOff>
    </xdr:from>
    <xdr:to>
      <xdr:col>21</xdr:col>
      <xdr:colOff>412750</xdr:colOff>
      <xdr:row>58</xdr:row>
      <xdr:rowOff>17780</xdr:rowOff>
    </xdr:to>
    <xdr:sp macro="" textlink="">
      <xdr:nvSpPr>
        <xdr:cNvPr id="267" name="円/楕円 266"/>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27957</xdr:rowOff>
    </xdr:from>
    <xdr:ext cx="762000" cy="259045"/>
    <xdr:sp macro="" textlink="">
      <xdr:nvSpPr>
        <xdr:cNvPr id="268" name="テキスト ボックス 267"/>
        <xdr:cNvSpPr txBox="1"/>
      </xdr:nvSpPr>
      <xdr:spPr>
        <a:xfrm>
          <a:off x="14401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102870</xdr:rowOff>
    </xdr:from>
    <xdr:to>
      <xdr:col>20</xdr:col>
      <xdr:colOff>209550</xdr:colOff>
      <xdr:row>58</xdr:row>
      <xdr:rowOff>33020</xdr:rowOff>
    </xdr:to>
    <xdr:sp macro="" textlink="">
      <xdr:nvSpPr>
        <xdr:cNvPr id="269" name="円/楕円 268"/>
        <xdr:cNvSpPr/>
      </xdr:nvSpPr>
      <xdr:spPr>
        <a:xfrm>
          <a:off x="13843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17797</xdr:rowOff>
    </xdr:from>
    <xdr:ext cx="762000" cy="259045"/>
    <xdr:sp macro="" textlink="">
      <xdr:nvSpPr>
        <xdr:cNvPr id="270" name="テキスト ボックス 269"/>
        <xdr:cNvSpPr txBox="1"/>
      </xdr:nvSpPr>
      <xdr:spPr>
        <a:xfrm>
          <a:off x="13512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71" name="円/楕円 270"/>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72" name="テキスト ボックス 271"/>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■補助費等：１１．３％</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類似団体平均である１２．６％と比較すると、補助費に係る経常収支比率は下回っている。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要因として、国保病院が診療所化され民間へ指定管理となり繰出金（補助費分）が減額となっていることが挙げられる。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今後は各種団体への補助金の見直し等を進め、経費の削減を図る。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72136</xdr:rowOff>
    </xdr:from>
    <xdr:to>
      <xdr:col>24</xdr:col>
      <xdr:colOff>31750</xdr:colOff>
      <xdr:row>38</xdr:row>
      <xdr:rowOff>149860</xdr:rowOff>
    </xdr:to>
    <xdr:cxnSp macro="">
      <xdr:nvCxnSpPr>
        <xdr:cNvPr id="302" name="直線コネクタ 301"/>
        <xdr:cNvCxnSpPr/>
      </xdr:nvCxnSpPr>
      <xdr:spPr>
        <a:xfrm flipV="1">
          <a:off x="15671800" y="6244336"/>
          <a:ext cx="838200" cy="4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52849</xdr:rowOff>
    </xdr:from>
    <xdr:ext cx="762000" cy="259045"/>
    <xdr:sp macro="" textlink="">
      <xdr:nvSpPr>
        <xdr:cNvPr id="303" name="補助費等平均値テキスト"/>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149860</xdr:rowOff>
    </xdr:from>
    <xdr:to>
      <xdr:col>22</xdr:col>
      <xdr:colOff>565150</xdr:colOff>
      <xdr:row>38</xdr:row>
      <xdr:rowOff>163576</xdr:rowOff>
    </xdr:to>
    <xdr:cxnSp macro="">
      <xdr:nvCxnSpPr>
        <xdr:cNvPr id="305" name="直線コネクタ 304"/>
        <xdr:cNvCxnSpPr/>
      </xdr:nvCxnSpPr>
      <xdr:spPr>
        <a:xfrm flipV="1">
          <a:off x="14782800" y="66649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6" name="フローチャート : 判断 305"/>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07" name="テキスト ボックス 306"/>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131572</xdr:rowOff>
    </xdr:from>
    <xdr:to>
      <xdr:col>21</xdr:col>
      <xdr:colOff>361950</xdr:colOff>
      <xdr:row>38</xdr:row>
      <xdr:rowOff>163576</xdr:rowOff>
    </xdr:to>
    <xdr:cxnSp macro="">
      <xdr:nvCxnSpPr>
        <xdr:cNvPr id="308" name="直線コネクタ 307"/>
        <xdr:cNvCxnSpPr/>
      </xdr:nvCxnSpPr>
      <xdr:spPr>
        <a:xfrm>
          <a:off x="13893800" y="66466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9" name="フローチャート : 判断 308"/>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0" name="テキスト ボックス 309"/>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99568</xdr:rowOff>
    </xdr:from>
    <xdr:to>
      <xdr:col>20</xdr:col>
      <xdr:colOff>158750</xdr:colOff>
      <xdr:row>38</xdr:row>
      <xdr:rowOff>131572</xdr:rowOff>
    </xdr:to>
    <xdr:cxnSp macro="">
      <xdr:nvCxnSpPr>
        <xdr:cNvPr id="311" name="直線コネクタ 310"/>
        <xdr:cNvCxnSpPr/>
      </xdr:nvCxnSpPr>
      <xdr:spPr>
        <a:xfrm>
          <a:off x="13004800" y="66146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2" name="フローチャート : 判断 311"/>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169689</xdr:rowOff>
    </xdr:from>
    <xdr:ext cx="762000" cy="259045"/>
    <xdr:sp macro="" textlink="">
      <xdr:nvSpPr>
        <xdr:cNvPr id="313" name="テキスト ボックス 312"/>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15" name="テキスト ボックス 314"/>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21" name="円/楕円 320"/>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37863</xdr:rowOff>
    </xdr:from>
    <xdr:ext cx="762000" cy="259045"/>
    <xdr:sp macro="" textlink="">
      <xdr:nvSpPr>
        <xdr:cNvPr id="322" name="補助費等該当値テキスト"/>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99060</xdr:rowOff>
    </xdr:from>
    <xdr:to>
      <xdr:col>22</xdr:col>
      <xdr:colOff>615950</xdr:colOff>
      <xdr:row>39</xdr:row>
      <xdr:rowOff>29210</xdr:rowOff>
    </xdr:to>
    <xdr:sp macro="" textlink="">
      <xdr:nvSpPr>
        <xdr:cNvPr id="323" name="円/楕円 322"/>
        <xdr:cNvSpPr/>
      </xdr:nvSpPr>
      <xdr:spPr>
        <a:xfrm>
          <a:off x="15621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13987</xdr:rowOff>
    </xdr:from>
    <xdr:ext cx="736600" cy="259045"/>
    <xdr:sp macro="" textlink="">
      <xdr:nvSpPr>
        <xdr:cNvPr id="324" name="テキスト ボックス 323"/>
        <xdr:cNvSpPr txBox="1"/>
      </xdr:nvSpPr>
      <xdr:spPr>
        <a:xfrm>
          <a:off x="15290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112776</xdr:rowOff>
    </xdr:from>
    <xdr:to>
      <xdr:col>21</xdr:col>
      <xdr:colOff>412750</xdr:colOff>
      <xdr:row>39</xdr:row>
      <xdr:rowOff>42926</xdr:rowOff>
    </xdr:to>
    <xdr:sp macro="" textlink="">
      <xdr:nvSpPr>
        <xdr:cNvPr id="325" name="円/楕円 324"/>
        <xdr:cNvSpPr/>
      </xdr:nvSpPr>
      <xdr:spPr>
        <a:xfrm>
          <a:off x="14732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27703</xdr:rowOff>
    </xdr:from>
    <xdr:ext cx="762000" cy="259045"/>
    <xdr:sp macro="" textlink="">
      <xdr:nvSpPr>
        <xdr:cNvPr id="326" name="テキスト ボックス 325"/>
        <xdr:cNvSpPr txBox="1"/>
      </xdr:nvSpPr>
      <xdr:spPr>
        <a:xfrm>
          <a:off x="14401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80772</xdr:rowOff>
    </xdr:from>
    <xdr:to>
      <xdr:col>20</xdr:col>
      <xdr:colOff>209550</xdr:colOff>
      <xdr:row>39</xdr:row>
      <xdr:rowOff>10922</xdr:rowOff>
    </xdr:to>
    <xdr:sp macro="" textlink="">
      <xdr:nvSpPr>
        <xdr:cNvPr id="327" name="円/楕円 326"/>
        <xdr:cNvSpPr/>
      </xdr:nvSpPr>
      <xdr:spPr>
        <a:xfrm>
          <a:off x="13843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167149</xdr:rowOff>
    </xdr:from>
    <xdr:ext cx="762000" cy="259045"/>
    <xdr:sp macro="" textlink="">
      <xdr:nvSpPr>
        <xdr:cNvPr id="328" name="テキスト ボックス 327"/>
        <xdr:cNvSpPr txBox="1"/>
      </xdr:nvSpPr>
      <xdr:spPr>
        <a:xfrm>
          <a:off x="13512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48768</xdr:rowOff>
    </xdr:from>
    <xdr:to>
      <xdr:col>19</xdr:col>
      <xdr:colOff>6350</xdr:colOff>
      <xdr:row>38</xdr:row>
      <xdr:rowOff>150368</xdr:rowOff>
    </xdr:to>
    <xdr:sp macro="" textlink="">
      <xdr:nvSpPr>
        <xdr:cNvPr id="329" name="円/楕円 328"/>
        <xdr:cNvSpPr/>
      </xdr:nvSpPr>
      <xdr:spPr>
        <a:xfrm>
          <a:off x="12954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135145</xdr:rowOff>
    </xdr:from>
    <xdr:ext cx="762000" cy="259045"/>
    <xdr:sp macro="" textlink="">
      <xdr:nvSpPr>
        <xdr:cNvPr id="330" name="テキスト ボックス 329"/>
        <xdr:cNvSpPr txBox="1"/>
      </xdr:nvSpPr>
      <xdr:spPr>
        <a:xfrm>
          <a:off x="12623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■公債費：１４．７％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類似団体平均１８．３％と比較すると下回っており、昨年度と比較しても１．８％減少している。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今後は上昇することが予想されるため地方債の新規発行の抑制に努める。</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39370</xdr:rowOff>
    </xdr:from>
    <xdr:to>
      <xdr:col>7</xdr:col>
      <xdr:colOff>15875</xdr:colOff>
      <xdr:row>76</xdr:row>
      <xdr:rowOff>107950</xdr:rowOff>
    </xdr:to>
    <xdr:cxnSp macro="">
      <xdr:nvCxnSpPr>
        <xdr:cNvPr id="362" name="直線コネクタ 361"/>
        <xdr:cNvCxnSpPr/>
      </xdr:nvCxnSpPr>
      <xdr:spPr>
        <a:xfrm flipV="1">
          <a:off x="3987800" y="130695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97807</xdr:rowOff>
    </xdr:from>
    <xdr:ext cx="762000" cy="259045"/>
    <xdr:sp macro="" textlink="">
      <xdr:nvSpPr>
        <xdr:cNvPr id="363" name="公債費平均値テキスト"/>
        <xdr:cNvSpPr txBox="1"/>
      </xdr:nvSpPr>
      <xdr:spPr>
        <a:xfrm>
          <a:off x="4914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46989</xdr:rowOff>
    </xdr:from>
    <xdr:to>
      <xdr:col>5</xdr:col>
      <xdr:colOff>549275</xdr:colOff>
      <xdr:row>76</xdr:row>
      <xdr:rowOff>107950</xdr:rowOff>
    </xdr:to>
    <xdr:cxnSp macro="">
      <xdr:nvCxnSpPr>
        <xdr:cNvPr id="365" name="直線コネクタ 364"/>
        <xdr:cNvCxnSpPr/>
      </xdr:nvCxnSpPr>
      <xdr:spPr>
        <a:xfrm>
          <a:off x="3098800" y="130771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6" name="フローチャート : 判断 365"/>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138447</xdr:rowOff>
    </xdr:from>
    <xdr:ext cx="736600" cy="259045"/>
    <xdr:sp macro="" textlink="">
      <xdr:nvSpPr>
        <xdr:cNvPr id="367" name="テキスト ボックス 366"/>
        <xdr:cNvSpPr txBox="1"/>
      </xdr:nvSpPr>
      <xdr:spPr>
        <a:xfrm>
          <a:off x="3606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xdr:rowOff>
    </xdr:from>
    <xdr:to>
      <xdr:col>4</xdr:col>
      <xdr:colOff>346075</xdr:colOff>
      <xdr:row>76</xdr:row>
      <xdr:rowOff>46989</xdr:rowOff>
    </xdr:to>
    <xdr:cxnSp macro="">
      <xdr:nvCxnSpPr>
        <xdr:cNvPr id="368" name="直線コネクタ 367"/>
        <xdr:cNvCxnSpPr/>
      </xdr:nvCxnSpPr>
      <xdr:spPr>
        <a:xfrm>
          <a:off x="2209800" y="130314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9" name="フローチャート : 判断 368"/>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17797</xdr:rowOff>
    </xdr:from>
    <xdr:ext cx="762000" cy="259045"/>
    <xdr:sp macro="" textlink="">
      <xdr:nvSpPr>
        <xdr:cNvPr id="370" name="テキスト ボックス 369"/>
        <xdr:cNvSpPr txBox="1"/>
      </xdr:nvSpPr>
      <xdr:spPr>
        <a:xfrm>
          <a:off x="2717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xdr:rowOff>
    </xdr:from>
    <xdr:to>
      <xdr:col>3</xdr:col>
      <xdr:colOff>142875</xdr:colOff>
      <xdr:row>76</xdr:row>
      <xdr:rowOff>62230</xdr:rowOff>
    </xdr:to>
    <xdr:cxnSp macro="">
      <xdr:nvCxnSpPr>
        <xdr:cNvPr id="371" name="直線コネクタ 370"/>
        <xdr:cNvCxnSpPr/>
      </xdr:nvCxnSpPr>
      <xdr:spPr>
        <a:xfrm flipV="1">
          <a:off x="1320800" y="130314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2" name="フローチャート :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17797</xdr:rowOff>
    </xdr:from>
    <xdr:ext cx="762000" cy="259045"/>
    <xdr:sp macro="" textlink="">
      <xdr:nvSpPr>
        <xdr:cNvPr id="373" name="テキスト ボックス 372"/>
        <xdr:cNvSpPr txBox="1"/>
      </xdr:nvSpPr>
      <xdr:spPr>
        <a:xfrm>
          <a:off x="1828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4" name="フローチャート : 判断 373"/>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44466</xdr:rowOff>
    </xdr:from>
    <xdr:ext cx="762000" cy="259045"/>
    <xdr:sp macro="" textlink="">
      <xdr:nvSpPr>
        <xdr:cNvPr id="375" name="テキスト ボックス 374"/>
        <xdr:cNvSpPr txBox="1"/>
      </xdr:nvSpPr>
      <xdr:spPr>
        <a:xfrm>
          <a:off x="939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160020</xdr:rowOff>
    </xdr:from>
    <xdr:to>
      <xdr:col>7</xdr:col>
      <xdr:colOff>66675</xdr:colOff>
      <xdr:row>76</xdr:row>
      <xdr:rowOff>90170</xdr:rowOff>
    </xdr:to>
    <xdr:sp macro="" textlink="">
      <xdr:nvSpPr>
        <xdr:cNvPr id="381" name="円/楕円 380"/>
        <xdr:cNvSpPr/>
      </xdr:nvSpPr>
      <xdr:spPr>
        <a:xfrm>
          <a:off x="47752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5097</xdr:rowOff>
    </xdr:from>
    <xdr:ext cx="762000" cy="259045"/>
    <xdr:sp macro="" textlink="">
      <xdr:nvSpPr>
        <xdr:cNvPr id="382" name="公債費該当値テキスト"/>
        <xdr:cNvSpPr txBox="1"/>
      </xdr:nvSpPr>
      <xdr:spPr>
        <a:xfrm>
          <a:off x="49149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57150</xdr:rowOff>
    </xdr:from>
    <xdr:to>
      <xdr:col>5</xdr:col>
      <xdr:colOff>600075</xdr:colOff>
      <xdr:row>76</xdr:row>
      <xdr:rowOff>158750</xdr:rowOff>
    </xdr:to>
    <xdr:sp macro="" textlink="">
      <xdr:nvSpPr>
        <xdr:cNvPr id="383" name="円/楕円 382"/>
        <xdr:cNvSpPr/>
      </xdr:nvSpPr>
      <xdr:spPr>
        <a:xfrm>
          <a:off x="3937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143527</xdr:rowOff>
    </xdr:from>
    <xdr:ext cx="736600" cy="259045"/>
    <xdr:sp macro="" textlink="">
      <xdr:nvSpPr>
        <xdr:cNvPr id="384" name="テキスト ボックス 383"/>
        <xdr:cNvSpPr txBox="1"/>
      </xdr:nvSpPr>
      <xdr:spPr>
        <a:xfrm>
          <a:off x="3606800" y="1317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167639</xdr:rowOff>
    </xdr:from>
    <xdr:to>
      <xdr:col>4</xdr:col>
      <xdr:colOff>396875</xdr:colOff>
      <xdr:row>76</xdr:row>
      <xdr:rowOff>97789</xdr:rowOff>
    </xdr:to>
    <xdr:sp macro="" textlink="">
      <xdr:nvSpPr>
        <xdr:cNvPr id="385" name="円/楕円 384"/>
        <xdr:cNvSpPr/>
      </xdr:nvSpPr>
      <xdr:spPr>
        <a:xfrm>
          <a:off x="3048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107967</xdr:rowOff>
    </xdr:from>
    <xdr:ext cx="762000" cy="259045"/>
    <xdr:sp macro="" textlink="">
      <xdr:nvSpPr>
        <xdr:cNvPr id="386" name="テキスト ボックス 385"/>
        <xdr:cNvSpPr txBox="1"/>
      </xdr:nvSpPr>
      <xdr:spPr>
        <a:xfrm>
          <a:off x="2717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121920</xdr:rowOff>
    </xdr:from>
    <xdr:to>
      <xdr:col>3</xdr:col>
      <xdr:colOff>193675</xdr:colOff>
      <xdr:row>76</xdr:row>
      <xdr:rowOff>52070</xdr:rowOff>
    </xdr:to>
    <xdr:sp macro="" textlink="">
      <xdr:nvSpPr>
        <xdr:cNvPr id="387" name="円/楕円 386"/>
        <xdr:cNvSpPr/>
      </xdr:nvSpPr>
      <xdr:spPr>
        <a:xfrm>
          <a:off x="2159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62247</xdr:rowOff>
    </xdr:from>
    <xdr:ext cx="762000" cy="259045"/>
    <xdr:sp macro="" textlink="">
      <xdr:nvSpPr>
        <xdr:cNvPr id="388" name="テキスト ボックス 387"/>
        <xdr:cNvSpPr txBox="1"/>
      </xdr:nvSpPr>
      <xdr:spPr>
        <a:xfrm>
          <a:off x="1828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11430</xdr:rowOff>
    </xdr:from>
    <xdr:to>
      <xdr:col>1</xdr:col>
      <xdr:colOff>676275</xdr:colOff>
      <xdr:row>76</xdr:row>
      <xdr:rowOff>113030</xdr:rowOff>
    </xdr:to>
    <xdr:sp macro="" textlink="">
      <xdr:nvSpPr>
        <xdr:cNvPr id="389" name="円/楕円 388"/>
        <xdr:cNvSpPr/>
      </xdr:nvSpPr>
      <xdr:spPr>
        <a:xfrm>
          <a:off x="1270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123207</xdr:rowOff>
    </xdr:from>
    <xdr:ext cx="762000" cy="259045"/>
    <xdr:sp macro="" textlink="">
      <xdr:nvSpPr>
        <xdr:cNvPr id="390" name="テキスト ボックス 389"/>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■維持補修費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ここ数年はほぼ同率で推移している。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類似団体平均である２２，１９７円と比較すると３５，６５６円となっており大幅に上回っている。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経費の削減を徹底し、効率的な行政運営を行い、コスト削減に努める。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15966</xdr:rowOff>
    </xdr:from>
    <xdr:to>
      <xdr:col>24</xdr:col>
      <xdr:colOff>31750</xdr:colOff>
      <xdr:row>78</xdr:row>
      <xdr:rowOff>25763</xdr:rowOff>
    </xdr:to>
    <xdr:cxnSp macro="">
      <xdr:nvCxnSpPr>
        <xdr:cNvPr id="425" name="直線コネクタ 424"/>
        <xdr:cNvCxnSpPr/>
      </xdr:nvCxnSpPr>
      <xdr:spPr>
        <a:xfrm>
          <a:off x="15671800" y="1338906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94359</xdr:rowOff>
    </xdr:from>
    <xdr:ext cx="762000" cy="259045"/>
    <xdr:sp macro="" textlink="">
      <xdr:nvSpPr>
        <xdr:cNvPr id="426" name="公債費以外平均値テキスト"/>
        <xdr:cNvSpPr txBox="1"/>
      </xdr:nvSpPr>
      <xdr:spPr>
        <a:xfrm>
          <a:off x="16598900" y="13124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164556</xdr:rowOff>
    </xdr:from>
    <xdr:to>
      <xdr:col>22</xdr:col>
      <xdr:colOff>565150</xdr:colOff>
      <xdr:row>78</xdr:row>
      <xdr:rowOff>15966</xdr:rowOff>
    </xdr:to>
    <xdr:cxnSp macro="">
      <xdr:nvCxnSpPr>
        <xdr:cNvPr id="428" name="直線コネクタ 427"/>
        <xdr:cNvCxnSpPr/>
      </xdr:nvCxnSpPr>
      <xdr:spPr>
        <a:xfrm>
          <a:off x="14782800" y="1336620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9" name="フローチャート : 判断 428"/>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0" name="テキスト ボックス 429"/>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112305</xdr:rowOff>
    </xdr:from>
    <xdr:to>
      <xdr:col>21</xdr:col>
      <xdr:colOff>361950</xdr:colOff>
      <xdr:row>77</xdr:row>
      <xdr:rowOff>164556</xdr:rowOff>
    </xdr:to>
    <xdr:cxnSp macro="">
      <xdr:nvCxnSpPr>
        <xdr:cNvPr id="431" name="直線コネクタ 430"/>
        <xdr:cNvCxnSpPr/>
      </xdr:nvCxnSpPr>
      <xdr:spPr>
        <a:xfrm>
          <a:off x="13893800" y="13313955"/>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2" name="フローチャート : 判断 431"/>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1832</xdr:rowOff>
    </xdr:from>
    <xdr:ext cx="762000" cy="259045"/>
    <xdr:sp macro="" textlink="">
      <xdr:nvSpPr>
        <xdr:cNvPr id="433" name="テキスト ボックス 432"/>
        <xdr:cNvSpPr txBox="1"/>
      </xdr:nvSpPr>
      <xdr:spPr>
        <a:xfrm>
          <a:off x="14401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156392</xdr:rowOff>
    </xdr:from>
    <xdr:to>
      <xdr:col>20</xdr:col>
      <xdr:colOff>158750</xdr:colOff>
      <xdr:row>77</xdr:row>
      <xdr:rowOff>112305</xdr:rowOff>
    </xdr:to>
    <xdr:cxnSp macro="">
      <xdr:nvCxnSpPr>
        <xdr:cNvPr id="434" name="直線コネクタ 433"/>
        <xdr:cNvCxnSpPr/>
      </xdr:nvCxnSpPr>
      <xdr:spPr>
        <a:xfrm>
          <a:off x="13004800" y="13186592"/>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5" name="フローチャート : 判断 434"/>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52450</xdr:rowOff>
    </xdr:from>
    <xdr:ext cx="762000" cy="259045"/>
    <xdr:sp macro="" textlink="">
      <xdr:nvSpPr>
        <xdr:cNvPr id="436" name="テキスト ボックス 435"/>
        <xdr:cNvSpPr txBox="1"/>
      </xdr:nvSpPr>
      <xdr:spPr>
        <a:xfrm>
          <a:off x="13512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7" name="フローチャート : 判断 436"/>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42653</xdr:rowOff>
    </xdr:from>
    <xdr:ext cx="762000" cy="259045"/>
    <xdr:sp macro="" textlink="">
      <xdr:nvSpPr>
        <xdr:cNvPr id="438" name="テキスト ボックス 437"/>
        <xdr:cNvSpPr txBox="1"/>
      </xdr:nvSpPr>
      <xdr:spPr>
        <a:xfrm>
          <a:off x="12623800" y="1290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146413</xdr:rowOff>
    </xdr:from>
    <xdr:to>
      <xdr:col>24</xdr:col>
      <xdr:colOff>82550</xdr:colOff>
      <xdr:row>78</xdr:row>
      <xdr:rowOff>76563</xdr:rowOff>
    </xdr:to>
    <xdr:sp macro="" textlink="">
      <xdr:nvSpPr>
        <xdr:cNvPr id="444" name="円/楕円 443"/>
        <xdr:cNvSpPr/>
      </xdr:nvSpPr>
      <xdr:spPr>
        <a:xfrm>
          <a:off x="16459200" y="1334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118490</xdr:rowOff>
    </xdr:from>
    <xdr:ext cx="762000" cy="259045"/>
    <xdr:sp macro="" textlink="">
      <xdr:nvSpPr>
        <xdr:cNvPr id="445" name="公債費以外該当値テキスト"/>
        <xdr:cNvSpPr txBox="1"/>
      </xdr:nvSpPr>
      <xdr:spPr>
        <a:xfrm>
          <a:off x="165989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136616</xdr:rowOff>
    </xdr:from>
    <xdr:to>
      <xdr:col>22</xdr:col>
      <xdr:colOff>615950</xdr:colOff>
      <xdr:row>78</xdr:row>
      <xdr:rowOff>66766</xdr:rowOff>
    </xdr:to>
    <xdr:sp macro="" textlink="">
      <xdr:nvSpPr>
        <xdr:cNvPr id="446" name="円/楕円 445"/>
        <xdr:cNvSpPr/>
      </xdr:nvSpPr>
      <xdr:spPr>
        <a:xfrm>
          <a:off x="156210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51543</xdr:rowOff>
    </xdr:from>
    <xdr:ext cx="736600" cy="259045"/>
    <xdr:sp macro="" textlink="">
      <xdr:nvSpPr>
        <xdr:cNvPr id="447" name="テキスト ボックス 446"/>
        <xdr:cNvSpPr txBox="1"/>
      </xdr:nvSpPr>
      <xdr:spPr>
        <a:xfrm>
          <a:off x="15290800" y="13424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113756</xdr:rowOff>
    </xdr:from>
    <xdr:to>
      <xdr:col>21</xdr:col>
      <xdr:colOff>412750</xdr:colOff>
      <xdr:row>78</xdr:row>
      <xdr:rowOff>43906</xdr:rowOff>
    </xdr:to>
    <xdr:sp macro="" textlink="">
      <xdr:nvSpPr>
        <xdr:cNvPr id="448" name="円/楕円 447"/>
        <xdr:cNvSpPr/>
      </xdr:nvSpPr>
      <xdr:spPr>
        <a:xfrm>
          <a:off x="14732000" y="1331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28683</xdr:rowOff>
    </xdr:from>
    <xdr:ext cx="762000" cy="259045"/>
    <xdr:sp macro="" textlink="">
      <xdr:nvSpPr>
        <xdr:cNvPr id="449" name="テキスト ボックス 448"/>
        <xdr:cNvSpPr txBox="1"/>
      </xdr:nvSpPr>
      <xdr:spPr>
        <a:xfrm>
          <a:off x="14401800" y="134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61505</xdr:rowOff>
    </xdr:from>
    <xdr:to>
      <xdr:col>20</xdr:col>
      <xdr:colOff>209550</xdr:colOff>
      <xdr:row>77</xdr:row>
      <xdr:rowOff>163105</xdr:rowOff>
    </xdr:to>
    <xdr:sp macro="" textlink="">
      <xdr:nvSpPr>
        <xdr:cNvPr id="450" name="円/楕円 449"/>
        <xdr:cNvSpPr/>
      </xdr:nvSpPr>
      <xdr:spPr>
        <a:xfrm>
          <a:off x="13843000" y="1326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147882</xdr:rowOff>
    </xdr:from>
    <xdr:ext cx="762000" cy="259045"/>
    <xdr:sp macro="" textlink="">
      <xdr:nvSpPr>
        <xdr:cNvPr id="451" name="テキスト ボックス 450"/>
        <xdr:cNvSpPr txBox="1"/>
      </xdr:nvSpPr>
      <xdr:spPr>
        <a:xfrm>
          <a:off x="13512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105592</xdr:rowOff>
    </xdr:from>
    <xdr:to>
      <xdr:col>19</xdr:col>
      <xdr:colOff>6350</xdr:colOff>
      <xdr:row>77</xdr:row>
      <xdr:rowOff>35742</xdr:rowOff>
    </xdr:to>
    <xdr:sp macro="" textlink="">
      <xdr:nvSpPr>
        <xdr:cNvPr id="452" name="円/楕円 451"/>
        <xdr:cNvSpPr/>
      </xdr:nvSpPr>
      <xdr:spPr>
        <a:xfrm>
          <a:off x="12954000" y="131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20519</xdr:rowOff>
    </xdr:from>
    <xdr:ext cx="762000" cy="259045"/>
    <xdr:sp macro="" textlink="">
      <xdr:nvSpPr>
        <xdr:cNvPr id="453" name="テキスト ボックス 452"/>
        <xdr:cNvSpPr txBox="1"/>
      </xdr:nvSpPr>
      <xdr:spPr>
        <a:xfrm>
          <a:off x="12623800" y="1322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北海道黒松内町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27322</xdr:rowOff>
    </xdr:from>
    <xdr:to>
      <xdr:col>4</xdr:col>
      <xdr:colOff>1117600</xdr:colOff>
      <xdr:row>18</xdr:row>
      <xdr:rowOff>49200</xdr:rowOff>
    </xdr:to>
    <xdr:cxnSp macro="">
      <xdr:nvCxnSpPr>
        <xdr:cNvPr id="51" name="直線コネクタ 50"/>
        <xdr:cNvCxnSpPr/>
      </xdr:nvCxnSpPr>
      <xdr:spPr bwMode="auto">
        <a:xfrm>
          <a:off x="5003800" y="3161047"/>
          <a:ext cx="647700" cy="21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12401</xdr:rowOff>
    </xdr:from>
    <xdr:ext cx="762000" cy="259045"/>
    <xdr:sp macro="" textlink="">
      <xdr:nvSpPr>
        <xdr:cNvPr id="52" name="人口1人当たり決算額の推移平均値テキスト130"/>
        <xdr:cNvSpPr txBox="1"/>
      </xdr:nvSpPr>
      <xdr:spPr>
        <a:xfrm>
          <a:off x="5740400" y="2974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27322</xdr:rowOff>
    </xdr:from>
    <xdr:to>
      <xdr:col>4</xdr:col>
      <xdr:colOff>469900</xdr:colOff>
      <xdr:row>18</xdr:row>
      <xdr:rowOff>69149</xdr:rowOff>
    </xdr:to>
    <xdr:cxnSp macro="">
      <xdr:nvCxnSpPr>
        <xdr:cNvPr id="54" name="直線コネクタ 53"/>
        <xdr:cNvCxnSpPr/>
      </xdr:nvCxnSpPr>
      <xdr:spPr bwMode="auto">
        <a:xfrm flipV="1">
          <a:off x="4305300" y="3161047"/>
          <a:ext cx="698500" cy="41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30819</xdr:rowOff>
    </xdr:from>
    <xdr:to>
      <xdr:col>4</xdr:col>
      <xdr:colOff>520700</xdr:colOff>
      <xdr:row>18</xdr:row>
      <xdr:rowOff>132419</xdr:rowOff>
    </xdr:to>
    <xdr:sp macro="" textlink="">
      <xdr:nvSpPr>
        <xdr:cNvPr id="55" name="フローチャート : 判断 54"/>
        <xdr:cNvSpPr/>
      </xdr:nvSpPr>
      <xdr:spPr bwMode="auto">
        <a:xfrm>
          <a:off x="4953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117196</xdr:rowOff>
    </xdr:from>
    <xdr:ext cx="736600" cy="259045"/>
    <xdr:sp macro="" textlink="">
      <xdr:nvSpPr>
        <xdr:cNvPr id="56" name="テキスト ボックス 55"/>
        <xdr:cNvSpPr txBox="1"/>
      </xdr:nvSpPr>
      <xdr:spPr>
        <a:xfrm>
          <a:off x="4622800" y="325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69149</xdr:rowOff>
    </xdr:from>
    <xdr:to>
      <xdr:col>3</xdr:col>
      <xdr:colOff>904875</xdr:colOff>
      <xdr:row>18</xdr:row>
      <xdr:rowOff>89440</xdr:rowOff>
    </xdr:to>
    <xdr:cxnSp macro="">
      <xdr:nvCxnSpPr>
        <xdr:cNvPr id="57" name="直線コネクタ 56"/>
        <xdr:cNvCxnSpPr/>
      </xdr:nvCxnSpPr>
      <xdr:spPr bwMode="auto">
        <a:xfrm flipV="1">
          <a:off x="3606800" y="3202874"/>
          <a:ext cx="698500" cy="20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30163</xdr:rowOff>
    </xdr:from>
    <xdr:to>
      <xdr:col>3</xdr:col>
      <xdr:colOff>955675</xdr:colOff>
      <xdr:row>18</xdr:row>
      <xdr:rowOff>131763</xdr:rowOff>
    </xdr:to>
    <xdr:sp macro="" textlink="">
      <xdr:nvSpPr>
        <xdr:cNvPr id="58" name="フローチャート : 判断 57"/>
        <xdr:cNvSpPr/>
      </xdr:nvSpPr>
      <xdr:spPr bwMode="auto">
        <a:xfrm>
          <a:off x="4254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116540</xdr:rowOff>
    </xdr:from>
    <xdr:ext cx="762000" cy="259045"/>
    <xdr:sp macro="" textlink="">
      <xdr:nvSpPr>
        <xdr:cNvPr id="59" name="テキスト ボックス 58"/>
        <xdr:cNvSpPr txBox="1"/>
      </xdr:nvSpPr>
      <xdr:spPr>
        <a:xfrm>
          <a:off x="3924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79031</xdr:rowOff>
    </xdr:from>
    <xdr:to>
      <xdr:col>3</xdr:col>
      <xdr:colOff>206375</xdr:colOff>
      <xdr:row>18</xdr:row>
      <xdr:rowOff>89440</xdr:rowOff>
    </xdr:to>
    <xdr:cxnSp macro="">
      <xdr:nvCxnSpPr>
        <xdr:cNvPr id="60" name="直線コネクタ 59"/>
        <xdr:cNvCxnSpPr/>
      </xdr:nvCxnSpPr>
      <xdr:spPr bwMode="auto">
        <a:xfrm>
          <a:off x="2908300" y="3212756"/>
          <a:ext cx="698500" cy="10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45657</xdr:rowOff>
    </xdr:from>
    <xdr:to>
      <xdr:col>3</xdr:col>
      <xdr:colOff>257175</xdr:colOff>
      <xdr:row>18</xdr:row>
      <xdr:rowOff>147257</xdr:rowOff>
    </xdr:to>
    <xdr:sp macro="" textlink="">
      <xdr:nvSpPr>
        <xdr:cNvPr id="61" name="フローチャート : 判断 60"/>
        <xdr:cNvSpPr/>
      </xdr:nvSpPr>
      <xdr:spPr bwMode="auto">
        <a:xfrm>
          <a:off x="3556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132034</xdr:rowOff>
    </xdr:from>
    <xdr:ext cx="762000" cy="259045"/>
    <xdr:sp macro="" textlink="">
      <xdr:nvSpPr>
        <xdr:cNvPr id="62" name="テキスト ボックス 61"/>
        <xdr:cNvSpPr txBox="1"/>
      </xdr:nvSpPr>
      <xdr:spPr>
        <a:xfrm>
          <a:off x="3225800" y="326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48178</xdr:rowOff>
    </xdr:from>
    <xdr:to>
      <xdr:col>2</xdr:col>
      <xdr:colOff>692150</xdr:colOff>
      <xdr:row>18</xdr:row>
      <xdr:rowOff>149778</xdr:rowOff>
    </xdr:to>
    <xdr:sp macro="" textlink="">
      <xdr:nvSpPr>
        <xdr:cNvPr id="63" name="フローチャート : 判断 62"/>
        <xdr:cNvSpPr/>
      </xdr:nvSpPr>
      <xdr:spPr bwMode="auto">
        <a:xfrm>
          <a:off x="2857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134555</xdr:rowOff>
    </xdr:from>
    <xdr:ext cx="762000" cy="259045"/>
    <xdr:sp macro="" textlink="">
      <xdr:nvSpPr>
        <xdr:cNvPr id="64" name="テキスト ボックス 63"/>
        <xdr:cNvSpPr txBox="1"/>
      </xdr:nvSpPr>
      <xdr:spPr>
        <a:xfrm>
          <a:off x="2527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169850</xdr:rowOff>
    </xdr:from>
    <xdr:to>
      <xdr:col>5</xdr:col>
      <xdr:colOff>34925</xdr:colOff>
      <xdr:row>18</xdr:row>
      <xdr:rowOff>100000</xdr:rowOff>
    </xdr:to>
    <xdr:sp macro="" textlink="">
      <xdr:nvSpPr>
        <xdr:cNvPr id="70" name="円/楕円 69"/>
        <xdr:cNvSpPr/>
      </xdr:nvSpPr>
      <xdr:spPr bwMode="auto">
        <a:xfrm>
          <a:off x="5600700" y="3132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141927</xdr:rowOff>
    </xdr:from>
    <xdr:ext cx="762000" cy="259045"/>
    <xdr:sp macro="" textlink="">
      <xdr:nvSpPr>
        <xdr:cNvPr id="71" name="人口1人当たり決算額の推移該当値テキスト130"/>
        <xdr:cNvSpPr txBox="1"/>
      </xdr:nvSpPr>
      <xdr:spPr>
        <a:xfrm>
          <a:off x="5740400" y="310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261,813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147972</xdr:rowOff>
    </xdr:from>
    <xdr:to>
      <xdr:col>4</xdr:col>
      <xdr:colOff>520700</xdr:colOff>
      <xdr:row>18</xdr:row>
      <xdr:rowOff>78122</xdr:rowOff>
    </xdr:to>
    <xdr:sp macro="" textlink="">
      <xdr:nvSpPr>
        <xdr:cNvPr id="72" name="円/楕円 71"/>
        <xdr:cNvSpPr/>
      </xdr:nvSpPr>
      <xdr:spPr bwMode="auto">
        <a:xfrm>
          <a:off x="4953000" y="3110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88299</xdr:rowOff>
    </xdr:from>
    <xdr:ext cx="736600" cy="259045"/>
    <xdr:sp macro="" textlink="">
      <xdr:nvSpPr>
        <xdr:cNvPr id="73" name="テキスト ボックス 72"/>
        <xdr:cNvSpPr txBox="1"/>
      </xdr:nvSpPr>
      <xdr:spPr>
        <a:xfrm>
          <a:off x="4622800" y="2879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275,212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18349</xdr:rowOff>
    </xdr:from>
    <xdr:to>
      <xdr:col>3</xdr:col>
      <xdr:colOff>955675</xdr:colOff>
      <xdr:row>18</xdr:row>
      <xdr:rowOff>119949</xdr:rowOff>
    </xdr:to>
    <xdr:sp macro="" textlink="">
      <xdr:nvSpPr>
        <xdr:cNvPr id="74" name="円/楕円 73"/>
        <xdr:cNvSpPr/>
      </xdr:nvSpPr>
      <xdr:spPr bwMode="auto">
        <a:xfrm>
          <a:off x="4254500" y="3152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130126</xdr:rowOff>
    </xdr:from>
    <xdr:ext cx="762000" cy="259045"/>
    <xdr:sp macro="" textlink="">
      <xdr:nvSpPr>
        <xdr:cNvPr id="75" name="テキスト ボックス 74"/>
        <xdr:cNvSpPr txBox="1"/>
      </xdr:nvSpPr>
      <xdr:spPr>
        <a:xfrm>
          <a:off x="3924300" y="292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249,596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38640</xdr:rowOff>
    </xdr:from>
    <xdr:to>
      <xdr:col>3</xdr:col>
      <xdr:colOff>257175</xdr:colOff>
      <xdr:row>18</xdr:row>
      <xdr:rowOff>140240</xdr:rowOff>
    </xdr:to>
    <xdr:sp macro="" textlink="">
      <xdr:nvSpPr>
        <xdr:cNvPr id="76" name="円/楕円 75"/>
        <xdr:cNvSpPr/>
      </xdr:nvSpPr>
      <xdr:spPr bwMode="auto">
        <a:xfrm>
          <a:off x="3556000" y="3172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150417</xdr:rowOff>
    </xdr:from>
    <xdr:ext cx="762000" cy="259045"/>
    <xdr:sp macro="" textlink="">
      <xdr:nvSpPr>
        <xdr:cNvPr id="77" name="テキスト ボックス 76"/>
        <xdr:cNvSpPr txBox="1"/>
      </xdr:nvSpPr>
      <xdr:spPr>
        <a:xfrm>
          <a:off x="3225800" y="294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237,169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28231</xdr:rowOff>
    </xdr:from>
    <xdr:to>
      <xdr:col>2</xdr:col>
      <xdr:colOff>692150</xdr:colOff>
      <xdr:row>18</xdr:row>
      <xdr:rowOff>129831</xdr:rowOff>
    </xdr:to>
    <xdr:sp macro="" textlink="">
      <xdr:nvSpPr>
        <xdr:cNvPr id="78" name="円/楕円 77"/>
        <xdr:cNvSpPr/>
      </xdr:nvSpPr>
      <xdr:spPr bwMode="auto">
        <a:xfrm>
          <a:off x="2857500" y="3161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140008</xdr:rowOff>
    </xdr:from>
    <xdr:ext cx="762000" cy="259045"/>
    <xdr:sp macro="" textlink="">
      <xdr:nvSpPr>
        <xdr:cNvPr id="79" name="テキスト ボックス 78"/>
        <xdr:cNvSpPr txBox="1"/>
      </xdr:nvSpPr>
      <xdr:spPr>
        <a:xfrm>
          <a:off x="2527300" y="293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243,544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133986</xdr:rowOff>
    </xdr:from>
    <xdr:to>
      <xdr:col>4</xdr:col>
      <xdr:colOff>1117600</xdr:colOff>
      <xdr:row>35</xdr:row>
      <xdr:rowOff>159475</xdr:rowOff>
    </xdr:to>
    <xdr:cxnSp macro="">
      <xdr:nvCxnSpPr>
        <xdr:cNvPr id="110" name="直線コネクタ 109"/>
        <xdr:cNvCxnSpPr/>
      </xdr:nvCxnSpPr>
      <xdr:spPr bwMode="auto">
        <a:xfrm>
          <a:off x="5003800" y="6744336"/>
          <a:ext cx="647700" cy="25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144252</xdr:rowOff>
    </xdr:from>
    <xdr:ext cx="762000" cy="259045"/>
    <xdr:sp macro="" textlink="">
      <xdr:nvSpPr>
        <xdr:cNvPr id="111" name="人口1人当たり決算額の推移平均値テキスト445"/>
        <xdr:cNvSpPr txBox="1"/>
      </xdr:nvSpPr>
      <xdr:spPr>
        <a:xfrm>
          <a:off x="5740400" y="6754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133986</xdr:rowOff>
    </xdr:from>
    <xdr:to>
      <xdr:col>4</xdr:col>
      <xdr:colOff>469900</xdr:colOff>
      <xdr:row>35</xdr:row>
      <xdr:rowOff>269459</xdr:rowOff>
    </xdr:to>
    <xdr:cxnSp macro="">
      <xdr:nvCxnSpPr>
        <xdr:cNvPr id="113" name="直線コネクタ 112"/>
        <xdr:cNvCxnSpPr/>
      </xdr:nvCxnSpPr>
      <xdr:spPr bwMode="auto">
        <a:xfrm flipV="1">
          <a:off x="4305300" y="6744336"/>
          <a:ext cx="698500" cy="135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4" name="フローチャート : 判断 113"/>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292614</xdr:rowOff>
    </xdr:from>
    <xdr:ext cx="736600" cy="259045"/>
    <xdr:sp macro="" textlink="">
      <xdr:nvSpPr>
        <xdr:cNvPr id="115" name="テキスト ボックス 114"/>
        <xdr:cNvSpPr txBox="1"/>
      </xdr:nvSpPr>
      <xdr:spPr>
        <a:xfrm>
          <a:off x="4622800" y="6902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185417</xdr:rowOff>
    </xdr:from>
    <xdr:to>
      <xdr:col>3</xdr:col>
      <xdr:colOff>904875</xdr:colOff>
      <xdr:row>35</xdr:row>
      <xdr:rowOff>269459</xdr:rowOff>
    </xdr:to>
    <xdr:cxnSp macro="">
      <xdr:nvCxnSpPr>
        <xdr:cNvPr id="116" name="直線コネクタ 115"/>
        <xdr:cNvCxnSpPr/>
      </xdr:nvCxnSpPr>
      <xdr:spPr bwMode="auto">
        <a:xfrm>
          <a:off x="3606800" y="6795767"/>
          <a:ext cx="698500" cy="84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7" name="フローチャート : 判断 116"/>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292886</xdr:rowOff>
    </xdr:from>
    <xdr:ext cx="762000" cy="259045"/>
    <xdr:sp macro="" textlink="">
      <xdr:nvSpPr>
        <xdr:cNvPr id="118" name="テキスト ボックス 117"/>
        <xdr:cNvSpPr txBox="1"/>
      </xdr:nvSpPr>
      <xdr:spPr>
        <a:xfrm>
          <a:off x="3924300" y="656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175998</xdr:rowOff>
    </xdr:from>
    <xdr:to>
      <xdr:col>3</xdr:col>
      <xdr:colOff>206375</xdr:colOff>
      <xdr:row>35</xdr:row>
      <xdr:rowOff>185417</xdr:rowOff>
    </xdr:to>
    <xdr:cxnSp macro="">
      <xdr:nvCxnSpPr>
        <xdr:cNvPr id="119" name="直線コネクタ 118"/>
        <xdr:cNvCxnSpPr/>
      </xdr:nvCxnSpPr>
      <xdr:spPr bwMode="auto">
        <a:xfrm>
          <a:off x="2908300" y="6786348"/>
          <a:ext cx="698500" cy="9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20" name="フローチャート : 判断 119"/>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243524</xdr:rowOff>
    </xdr:from>
    <xdr:ext cx="762000" cy="259045"/>
    <xdr:sp macro="" textlink="">
      <xdr:nvSpPr>
        <xdr:cNvPr id="121" name="テキスト ボックス 120"/>
        <xdr:cNvSpPr txBox="1"/>
      </xdr:nvSpPr>
      <xdr:spPr>
        <a:xfrm>
          <a:off x="32258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22" name="フローチャート : 判断 121"/>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220573</xdr:rowOff>
    </xdr:from>
    <xdr:ext cx="762000" cy="259045"/>
    <xdr:sp macro="" textlink="">
      <xdr:nvSpPr>
        <xdr:cNvPr id="123" name="テキスト ボックス 122"/>
        <xdr:cNvSpPr txBox="1"/>
      </xdr:nvSpPr>
      <xdr:spPr>
        <a:xfrm>
          <a:off x="2527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108675</xdr:rowOff>
    </xdr:from>
    <xdr:to>
      <xdr:col>5</xdr:col>
      <xdr:colOff>34925</xdr:colOff>
      <xdr:row>35</xdr:row>
      <xdr:rowOff>210275</xdr:rowOff>
    </xdr:to>
    <xdr:sp macro="" textlink="">
      <xdr:nvSpPr>
        <xdr:cNvPr id="129" name="円/楕円 128"/>
        <xdr:cNvSpPr/>
      </xdr:nvSpPr>
      <xdr:spPr bwMode="auto">
        <a:xfrm>
          <a:off x="5600700" y="6719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296652</xdr:rowOff>
    </xdr:from>
    <xdr:ext cx="762000" cy="259045"/>
    <xdr:sp macro="" textlink="">
      <xdr:nvSpPr>
        <xdr:cNvPr id="130" name="人口1人当たり決算額の推移該当値テキスト445"/>
        <xdr:cNvSpPr txBox="1"/>
      </xdr:nvSpPr>
      <xdr:spPr>
        <a:xfrm>
          <a:off x="5740400" y="656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55,397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83186</xdr:rowOff>
    </xdr:from>
    <xdr:to>
      <xdr:col>4</xdr:col>
      <xdr:colOff>520700</xdr:colOff>
      <xdr:row>35</xdr:row>
      <xdr:rowOff>184786</xdr:rowOff>
    </xdr:to>
    <xdr:sp macro="" textlink="">
      <xdr:nvSpPr>
        <xdr:cNvPr id="131" name="円/楕円 130"/>
        <xdr:cNvSpPr/>
      </xdr:nvSpPr>
      <xdr:spPr bwMode="auto">
        <a:xfrm>
          <a:off x="4953000" y="6693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194963</xdr:rowOff>
    </xdr:from>
    <xdr:ext cx="736600" cy="259045"/>
    <xdr:sp macro="" textlink="">
      <xdr:nvSpPr>
        <xdr:cNvPr id="132" name="テキスト ボックス 131"/>
        <xdr:cNvSpPr txBox="1"/>
      </xdr:nvSpPr>
      <xdr:spPr>
        <a:xfrm>
          <a:off x="4622800" y="64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60,972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218659</xdr:rowOff>
    </xdr:from>
    <xdr:to>
      <xdr:col>3</xdr:col>
      <xdr:colOff>955675</xdr:colOff>
      <xdr:row>35</xdr:row>
      <xdr:rowOff>320259</xdr:rowOff>
    </xdr:to>
    <xdr:sp macro="" textlink="">
      <xdr:nvSpPr>
        <xdr:cNvPr id="133" name="円/楕円 132"/>
        <xdr:cNvSpPr/>
      </xdr:nvSpPr>
      <xdr:spPr bwMode="auto">
        <a:xfrm>
          <a:off x="4254500" y="6829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305036</xdr:rowOff>
    </xdr:from>
    <xdr:ext cx="762000" cy="259045"/>
    <xdr:sp macro="" textlink="">
      <xdr:nvSpPr>
        <xdr:cNvPr id="134" name="テキスト ボックス 133"/>
        <xdr:cNvSpPr txBox="1"/>
      </xdr:nvSpPr>
      <xdr:spPr>
        <a:xfrm>
          <a:off x="3924300" y="6915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31,341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134617</xdr:rowOff>
    </xdr:from>
    <xdr:to>
      <xdr:col>3</xdr:col>
      <xdr:colOff>257175</xdr:colOff>
      <xdr:row>35</xdr:row>
      <xdr:rowOff>236217</xdr:rowOff>
    </xdr:to>
    <xdr:sp macro="" textlink="">
      <xdr:nvSpPr>
        <xdr:cNvPr id="135" name="円/楕円 134"/>
        <xdr:cNvSpPr/>
      </xdr:nvSpPr>
      <xdr:spPr bwMode="auto">
        <a:xfrm>
          <a:off x="3556000" y="6744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246394</xdr:rowOff>
    </xdr:from>
    <xdr:ext cx="762000" cy="259045"/>
    <xdr:sp macro="" textlink="">
      <xdr:nvSpPr>
        <xdr:cNvPr id="136" name="テキスト ボックス 135"/>
        <xdr:cNvSpPr txBox="1"/>
      </xdr:nvSpPr>
      <xdr:spPr>
        <a:xfrm>
          <a:off x="3225800" y="651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49,723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125198</xdr:rowOff>
    </xdr:from>
    <xdr:to>
      <xdr:col>2</xdr:col>
      <xdr:colOff>692150</xdr:colOff>
      <xdr:row>35</xdr:row>
      <xdr:rowOff>226798</xdr:rowOff>
    </xdr:to>
    <xdr:sp macro="" textlink="">
      <xdr:nvSpPr>
        <xdr:cNvPr id="137" name="円/楕円 136"/>
        <xdr:cNvSpPr/>
      </xdr:nvSpPr>
      <xdr:spPr bwMode="auto">
        <a:xfrm>
          <a:off x="2857500" y="6735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236975</xdr:rowOff>
    </xdr:from>
    <xdr:ext cx="762000" cy="259045"/>
    <xdr:sp macro="" textlink="">
      <xdr:nvSpPr>
        <xdr:cNvPr id="138" name="テキスト ボックス 137"/>
        <xdr:cNvSpPr txBox="1"/>
      </xdr:nvSpPr>
      <xdr:spPr>
        <a:xfrm>
          <a:off x="2527300" y="65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51,783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北海道黒松内町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2,977
2,972
345.65
5,367,933
5,183,623
184,310
2,472,370
6,478,092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32.9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138541</xdr:rowOff>
    </xdr:from>
    <xdr:to>
      <xdr:col>6</xdr:col>
      <xdr:colOff>511175</xdr:colOff>
      <xdr:row>37</xdr:row>
      <xdr:rowOff>142574</xdr:rowOff>
    </xdr:to>
    <xdr:cxnSp macro="">
      <xdr:nvCxnSpPr>
        <xdr:cNvPr id="62" name="直線コネクタ 61"/>
        <xdr:cNvCxnSpPr/>
      </xdr:nvCxnSpPr>
      <xdr:spPr>
        <a:xfrm>
          <a:off x="3797300" y="6482191"/>
          <a:ext cx="838200" cy="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63072</xdr:rowOff>
    </xdr:from>
    <xdr:ext cx="599010" cy="259045"/>
    <xdr:sp macro="" textlink="">
      <xdr:nvSpPr>
        <xdr:cNvPr id="63" name="人件費平均値テキスト"/>
        <xdr:cNvSpPr txBox="1"/>
      </xdr:nvSpPr>
      <xdr:spPr>
        <a:xfrm>
          <a:off x="4686300" y="6235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138541</xdr:rowOff>
    </xdr:from>
    <xdr:to>
      <xdr:col>5</xdr:col>
      <xdr:colOff>358775</xdr:colOff>
      <xdr:row>37</xdr:row>
      <xdr:rowOff>161376</xdr:rowOff>
    </xdr:to>
    <xdr:cxnSp macro="">
      <xdr:nvCxnSpPr>
        <xdr:cNvPr id="65" name="直線コネクタ 64"/>
        <xdr:cNvCxnSpPr/>
      </xdr:nvCxnSpPr>
      <xdr:spPr>
        <a:xfrm flipV="1">
          <a:off x="2908300" y="6482191"/>
          <a:ext cx="889000" cy="2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65420</xdr:rowOff>
    </xdr:from>
    <xdr:to>
      <xdr:col>5</xdr:col>
      <xdr:colOff>409575</xdr:colOff>
      <xdr:row>37</xdr:row>
      <xdr:rowOff>167019</xdr:rowOff>
    </xdr:to>
    <xdr:sp macro="" textlink="">
      <xdr:nvSpPr>
        <xdr:cNvPr id="66" name="フローチャート : 判断 65"/>
        <xdr:cNvSpPr/>
      </xdr:nvSpPr>
      <xdr:spPr>
        <a:xfrm>
          <a:off x="3746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12097</xdr:rowOff>
    </xdr:from>
    <xdr:ext cx="599010" cy="259045"/>
    <xdr:sp macro="" textlink="">
      <xdr:nvSpPr>
        <xdr:cNvPr id="67" name="テキスト ボックス 66"/>
        <xdr:cNvSpPr txBox="1"/>
      </xdr:nvSpPr>
      <xdr:spPr>
        <a:xfrm>
          <a:off x="3497794" y="618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161376</xdr:rowOff>
    </xdr:from>
    <xdr:to>
      <xdr:col>4</xdr:col>
      <xdr:colOff>155575</xdr:colOff>
      <xdr:row>37</xdr:row>
      <xdr:rowOff>170102</xdr:rowOff>
    </xdr:to>
    <xdr:cxnSp macro="">
      <xdr:nvCxnSpPr>
        <xdr:cNvPr id="68" name="直線コネクタ 67"/>
        <xdr:cNvCxnSpPr/>
      </xdr:nvCxnSpPr>
      <xdr:spPr>
        <a:xfrm flipV="1">
          <a:off x="2019300" y="6505026"/>
          <a:ext cx="889000" cy="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66594</xdr:rowOff>
    </xdr:from>
    <xdr:to>
      <xdr:col>4</xdr:col>
      <xdr:colOff>206375</xdr:colOff>
      <xdr:row>37</xdr:row>
      <xdr:rowOff>168194</xdr:rowOff>
    </xdr:to>
    <xdr:sp macro="" textlink="">
      <xdr:nvSpPr>
        <xdr:cNvPr id="69" name="フローチャート : 判断 68"/>
        <xdr:cNvSpPr/>
      </xdr:nvSpPr>
      <xdr:spPr>
        <a:xfrm>
          <a:off x="2857500" y="641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13271</xdr:rowOff>
    </xdr:from>
    <xdr:ext cx="599010" cy="259045"/>
    <xdr:sp macro="" textlink="">
      <xdr:nvSpPr>
        <xdr:cNvPr id="70" name="テキスト ボックス 69"/>
        <xdr:cNvSpPr txBox="1"/>
      </xdr:nvSpPr>
      <xdr:spPr>
        <a:xfrm>
          <a:off x="2608794" y="618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160697</xdr:rowOff>
    </xdr:from>
    <xdr:to>
      <xdr:col>2</xdr:col>
      <xdr:colOff>638175</xdr:colOff>
      <xdr:row>37</xdr:row>
      <xdr:rowOff>170102</xdr:rowOff>
    </xdr:to>
    <xdr:cxnSp macro="">
      <xdr:nvCxnSpPr>
        <xdr:cNvPr id="71" name="直線コネクタ 70"/>
        <xdr:cNvCxnSpPr/>
      </xdr:nvCxnSpPr>
      <xdr:spPr>
        <a:xfrm>
          <a:off x="1130300" y="6504347"/>
          <a:ext cx="889000" cy="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76887</xdr:rowOff>
    </xdr:from>
    <xdr:to>
      <xdr:col>3</xdr:col>
      <xdr:colOff>3175</xdr:colOff>
      <xdr:row>38</xdr:row>
      <xdr:rowOff>7037</xdr:rowOff>
    </xdr:to>
    <xdr:sp macro="" textlink="">
      <xdr:nvSpPr>
        <xdr:cNvPr id="72" name="フローチャート : 判断 71"/>
        <xdr:cNvSpPr/>
      </xdr:nvSpPr>
      <xdr:spPr>
        <a:xfrm>
          <a:off x="1968500" y="642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23564</xdr:rowOff>
    </xdr:from>
    <xdr:ext cx="599010" cy="259045"/>
    <xdr:sp macro="" textlink="">
      <xdr:nvSpPr>
        <xdr:cNvPr id="73" name="テキスト ボックス 72"/>
        <xdr:cNvSpPr txBox="1"/>
      </xdr:nvSpPr>
      <xdr:spPr>
        <a:xfrm>
          <a:off x="1719794" y="619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76658</xdr:rowOff>
    </xdr:from>
    <xdr:to>
      <xdr:col>1</xdr:col>
      <xdr:colOff>485775</xdr:colOff>
      <xdr:row>38</xdr:row>
      <xdr:rowOff>6809</xdr:rowOff>
    </xdr:to>
    <xdr:sp macro="" textlink="">
      <xdr:nvSpPr>
        <xdr:cNvPr id="74" name="フローチャート : 判断 73"/>
        <xdr:cNvSpPr/>
      </xdr:nvSpPr>
      <xdr:spPr>
        <a:xfrm>
          <a:off x="1079500" y="64203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23335</xdr:rowOff>
    </xdr:from>
    <xdr:ext cx="599010" cy="259045"/>
    <xdr:sp macro="" textlink="">
      <xdr:nvSpPr>
        <xdr:cNvPr id="75" name="テキスト ボックス 74"/>
        <xdr:cNvSpPr txBox="1"/>
      </xdr:nvSpPr>
      <xdr:spPr>
        <a:xfrm>
          <a:off x="830794" y="619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91774</xdr:rowOff>
    </xdr:from>
    <xdr:to>
      <xdr:col>6</xdr:col>
      <xdr:colOff>561975</xdr:colOff>
      <xdr:row>38</xdr:row>
      <xdr:rowOff>21924</xdr:rowOff>
    </xdr:to>
    <xdr:sp macro="" textlink="">
      <xdr:nvSpPr>
        <xdr:cNvPr id="81" name="円/楕円 80"/>
        <xdr:cNvSpPr/>
      </xdr:nvSpPr>
      <xdr:spPr>
        <a:xfrm>
          <a:off x="4584700" y="643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70201</xdr:rowOff>
    </xdr:from>
    <xdr:ext cx="599010" cy="259045"/>
    <xdr:sp macro="" textlink="">
      <xdr:nvSpPr>
        <xdr:cNvPr id="82" name="人件費該当値テキスト"/>
        <xdr:cNvSpPr txBox="1"/>
      </xdr:nvSpPr>
      <xdr:spPr>
        <a:xfrm>
          <a:off x="4686300" y="641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183,240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87741</xdr:rowOff>
    </xdr:from>
    <xdr:to>
      <xdr:col>5</xdr:col>
      <xdr:colOff>409575</xdr:colOff>
      <xdr:row>38</xdr:row>
      <xdr:rowOff>17890</xdr:rowOff>
    </xdr:to>
    <xdr:sp macro="" textlink="">
      <xdr:nvSpPr>
        <xdr:cNvPr id="83" name="円/楕円 82"/>
        <xdr:cNvSpPr/>
      </xdr:nvSpPr>
      <xdr:spPr>
        <a:xfrm>
          <a:off x="3746500" y="64313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9017</xdr:rowOff>
    </xdr:from>
    <xdr:ext cx="599010" cy="259045"/>
    <xdr:sp macro="" textlink="">
      <xdr:nvSpPr>
        <xdr:cNvPr id="84" name="テキスト ボックス 83"/>
        <xdr:cNvSpPr txBox="1"/>
      </xdr:nvSpPr>
      <xdr:spPr>
        <a:xfrm>
          <a:off x="3497794" y="6524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185,710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110576</xdr:rowOff>
    </xdr:from>
    <xdr:to>
      <xdr:col>4</xdr:col>
      <xdr:colOff>206375</xdr:colOff>
      <xdr:row>38</xdr:row>
      <xdr:rowOff>40726</xdr:rowOff>
    </xdr:to>
    <xdr:sp macro="" textlink="">
      <xdr:nvSpPr>
        <xdr:cNvPr id="85" name="円/楕円 84"/>
        <xdr:cNvSpPr/>
      </xdr:nvSpPr>
      <xdr:spPr>
        <a:xfrm>
          <a:off x="2857500" y="645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31853</xdr:rowOff>
    </xdr:from>
    <xdr:ext cx="599010" cy="259045"/>
    <xdr:sp macro="" textlink="">
      <xdr:nvSpPr>
        <xdr:cNvPr id="86" name="テキスト ボックス 85"/>
        <xdr:cNvSpPr txBox="1"/>
      </xdr:nvSpPr>
      <xdr:spPr>
        <a:xfrm>
          <a:off x="2608794" y="65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171,725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119302</xdr:rowOff>
    </xdr:from>
    <xdr:to>
      <xdr:col>3</xdr:col>
      <xdr:colOff>3175</xdr:colOff>
      <xdr:row>38</xdr:row>
      <xdr:rowOff>49452</xdr:rowOff>
    </xdr:to>
    <xdr:sp macro="" textlink="">
      <xdr:nvSpPr>
        <xdr:cNvPr id="87" name="円/楕円 86"/>
        <xdr:cNvSpPr/>
      </xdr:nvSpPr>
      <xdr:spPr>
        <a:xfrm>
          <a:off x="1968500" y="646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40579</xdr:rowOff>
    </xdr:from>
    <xdr:ext cx="599010" cy="259045"/>
    <xdr:sp macro="" textlink="">
      <xdr:nvSpPr>
        <xdr:cNvPr id="88" name="テキスト ボックス 87"/>
        <xdr:cNvSpPr txBox="1"/>
      </xdr:nvSpPr>
      <xdr:spPr>
        <a:xfrm>
          <a:off x="1719794" y="6555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166,381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109897</xdr:rowOff>
    </xdr:from>
    <xdr:to>
      <xdr:col>1</xdr:col>
      <xdr:colOff>485775</xdr:colOff>
      <xdr:row>38</xdr:row>
      <xdr:rowOff>40047</xdr:rowOff>
    </xdr:to>
    <xdr:sp macro="" textlink="">
      <xdr:nvSpPr>
        <xdr:cNvPr id="89" name="円/楕円 88"/>
        <xdr:cNvSpPr/>
      </xdr:nvSpPr>
      <xdr:spPr>
        <a:xfrm>
          <a:off x="1079500" y="645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31174</xdr:rowOff>
    </xdr:from>
    <xdr:ext cx="599010" cy="259045"/>
    <xdr:sp macro="" textlink="">
      <xdr:nvSpPr>
        <xdr:cNvPr id="90" name="テキスト ボックス 89"/>
        <xdr:cNvSpPr txBox="1"/>
      </xdr:nvSpPr>
      <xdr:spPr>
        <a:xfrm>
          <a:off x="830794" y="654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61863</xdr:rowOff>
    </xdr:from>
    <xdr:to>
      <xdr:col>6</xdr:col>
      <xdr:colOff>511175</xdr:colOff>
      <xdr:row>57</xdr:row>
      <xdr:rowOff>75614</xdr:rowOff>
    </xdr:to>
    <xdr:cxnSp macro="">
      <xdr:nvCxnSpPr>
        <xdr:cNvPr id="115" name="直線コネクタ 114"/>
        <xdr:cNvCxnSpPr/>
      </xdr:nvCxnSpPr>
      <xdr:spPr>
        <a:xfrm flipV="1">
          <a:off x="3797300" y="9834513"/>
          <a:ext cx="838200" cy="1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12995</xdr:rowOff>
    </xdr:from>
    <xdr:ext cx="599010" cy="259045"/>
    <xdr:sp macro="" textlink="">
      <xdr:nvSpPr>
        <xdr:cNvPr id="116" name="物件費平均値テキスト"/>
        <xdr:cNvSpPr txBox="1"/>
      </xdr:nvSpPr>
      <xdr:spPr>
        <a:xfrm>
          <a:off x="4686300" y="9614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75614</xdr:rowOff>
    </xdr:from>
    <xdr:to>
      <xdr:col>5</xdr:col>
      <xdr:colOff>358775</xdr:colOff>
      <xdr:row>57</xdr:row>
      <xdr:rowOff>78660</xdr:rowOff>
    </xdr:to>
    <xdr:cxnSp macro="">
      <xdr:nvCxnSpPr>
        <xdr:cNvPr id="118" name="直線コネクタ 117"/>
        <xdr:cNvCxnSpPr/>
      </xdr:nvCxnSpPr>
      <xdr:spPr>
        <a:xfrm flipV="1">
          <a:off x="2908300" y="9848264"/>
          <a:ext cx="889000" cy="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149825</xdr:rowOff>
    </xdr:from>
    <xdr:to>
      <xdr:col>5</xdr:col>
      <xdr:colOff>409575</xdr:colOff>
      <xdr:row>57</xdr:row>
      <xdr:rowOff>79975</xdr:rowOff>
    </xdr:to>
    <xdr:sp macro="" textlink="">
      <xdr:nvSpPr>
        <xdr:cNvPr id="119" name="フローチャート : 判断 118"/>
        <xdr:cNvSpPr/>
      </xdr:nvSpPr>
      <xdr:spPr>
        <a:xfrm>
          <a:off x="3746500" y="97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96502</xdr:rowOff>
    </xdr:from>
    <xdr:ext cx="599010" cy="259045"/>
    <xdr:sp macro="" textlink="">
      <xdr:nvSpPr>
        <xdr:cNvPr id="120" name="テキスト ボックス 119"/>
        <xdr:cNvSpPr txBox="1"/>
      </xdr:nvSpPr>
      <xdr:spPr>
        <a:xfrm>
          <a:off x="3497794" y="952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78660</xdr:rowOff>
    </xdr:from>
    <xdr:to>
      <xdr:col>4</xdr:col>
      <xdr:colOff>155575</xdr:colOff>
      <xdr:row>57</xdr:row>
      <xdr:rowOff>93188</xdr:rowOff>
    </xdr:to>
    <xdr:cxnSp macro="">
      <xdr:nvCxnSpPr>
        <xdr:cNvPr id="121" name="直線コネクタ 120"/>
        <xdr:cNvCxnSpPr/>
      </xdr:nvCxnSpPr>
      <xdr:spPr>
        <a:xfrm flipV="1">
          <a:off x="2019300" y="9851310"/>
          <a:ext cx="889000" cy="1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32997</xdr:rowOff>
    </xdr:from>
    <xdr:to>
      <xdr:col>4</xdr:col>
      <xdr:colOff>206375</xdr:colOff>
      <xdr:row>57</xdr:row>
      <xdr:rowOff>134597</xdr:rowOff>
    </xdr:to>
    <xdr:sp macro="" textlink="">
      <xdr:nvSpPr>
        <xdr:cNvPr id="122" name="フローチャート : 判断 121"/>
        <xdr:cNvSpPr/>
      </xdr:nvSpPr>
      <xdr:spPr>
        <a:xfrm>
          <a:off x="2857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125724</xdr:rowOff>
    </xdr:from>
    <xdr:ext cx="599010" cy="259045"/>
    <xdr:sp macro="" textlink="">
      <xdr:nvSpPr>
        <xdr:cNvPr id="123" name="テキスト ボックス 122"/>
        <xdr:cNvSpPr txBox="1"/>
      </xdr:nvSpPr>
      <xdr:spPr>
        <a:xfrm>
          <a:off x="2608794" y="989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93188</xdr:rowOff>
    </xdr:from>
    <xdr:to>
      <xdr:col>2</xdr:col>
      <xdr:colOff>638175</xdr:colOff>
      <xdr:row>57</xdr:row>
      <xdr:rowOff>93332</xdr:rowOff>
    </xdr:to>
    <xdr:cxnSp macro="">
      <xdr:nvCxnSpPr>
        <xdr:cNvPr id="124" name="直線コネクタ 123"/>
        <xdr:cNvCxnSpPr/>
      </xdr:nvCxnSpPr>
      <xdr:spPr>
        <a:xfrm flipV="1">
          <a:off x="1130300" y="9865838"/>
          <a:ext cx="889000" cy="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39396</xdr:rowOff>
    </xdr:from>
    <xdr:to>
      <xdr:col>3</xdr:col>
      <xdr:colOff>3175</xdr:colOff>
      <xdr:row>57</xdr:row>
      <xdr:rowOff>140996</xdr:rowOff>
    </xdr:to>
    <xdr:sp macro="" textlink="">
      <xdr:nvSpPr>
        <xdr:cNvPr id="125" name="フローチャート : 判断 124"/>
        <xdr:cNvSpPr/>
      </xdr:nvSpPr>
      <xdr:spPr>
        <a:xfrm>
          <a:off x="1968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157523</xdr:rowOff>
    </xdr:from>
    <xdr:ext cx="599010" cy="259045"/>
    <xdr:sp macro="" textlink="">
      <xdr:nvSpPr>
        <xdr:cNvPr id="126" name="テキスト ボックス 125"/>
        <xdr:cNvSpPr txBox="1"/>
      </xdr:nvSpPr>
      <xdr:spPr>
        <a:xfrm>
          <a:off x="1719794" y="958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47093</xdr:rowOff>
    </xdr:from>
    <xdr:to>
      <xdr:col>1</xdr:col>
      <xdr:colOff>485775</xdr:colOff>
      <xdr:row>57</xdr:row>
      <xdr:rowOff>148693</xdr:rowOff>
    </xdr:to>
    <xdr:sp macro="" textlink="">
      <xdr:nvSpPr>
        <xdr:cNvPr id="127" name="フローチャート : 判断 126"/>
        <xdr:cNvSpPr/>
      </xdr:nvSpPr>
      <xdr:spPr>
        <a:xfrm>
          <a:off x="1079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139820</xdr:rowOff>
    </xdr:from>
    <xdr:ext cx="599010" cy="259045"/>
    <xdr:sp macro="" textlink="">
      <xdr:nvSpPr>
        <xdr:cNvPr id="128" name="テキスト ボックス 127"/>
        <xdr:cNvSpPr txBox="1"/>
      </xdr:nvSpPr>
      <xdr:spPr>
        <a:xfrm>
          <a:off x="830794" y="991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11063</xdr:rowOff>
    </xdr:from>
    <xdr:to>
      <xdr:col>6</xdr:col>
      <xdr:colOff>561975</xdr:colOff>
      <xdr:row>57</xdr:row>
      <xdr:rowOff>112663</xdr:rowOff>
    </xdr:to>
    <xdr:sp macro="" textlink="">
      <xdr:nvSpPr>
        <xdr:cNvPr id="134" name="円/楕円 133"/>
        <xdr:cNvSpPr/>
      </xdr:nvSpPr>
      <xdr:spPr>
        <a:xfrm>
          <a:off x="4584700" y="978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139995</xdr:rowOff>
    </xdr:from>
    <xdr:ext cx="599010" cy="259045"/>
    <xdr:sp macro="" textlink="">
      <xdr:nvSpPr>
        <xdr:cNvPr id="135" name="物件費該当値テキスト"/>
        <xdr:cNvSpPr txBox="1"/>
      </xdr:nvSpPr>
      <xdr:spPr>
        <a:xfrm>
          <a:off x="4686300" y="974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236,198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24814</xdr:rowOff>
    </xdr:from>
    <xdr:to>
      <xdr:col>5</xdr:col>
      <xdr:colOff>409575</xdr:colOff>
      <xdr:row>57</xdr:row>
      <xdr:rowOff>126414</xdr:rowOff>
    </xdr:to>
    <xdr:sp macro="" textlink="">
      <xdr:nvSpPr>
        <xdr:cNvPr id="136" name="円/楕円 135"/>
        <xdr:cNvSpPr/>
      </xdr:nvSpPr>
      <xdr:spPr>
        <a:xfrm>
          <a:off x="3746500" y="979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117541</xdr:rowOff>
    </xdr:from>
    <xdr:ext cx="599010" cy="259045"/>
    <xdr:sp macro="" textlink="">
      <xdr:nvSpPr>
        <xdr:cNvPr id="137" name="テキスト ボックス 136"/>
        <xdr:cNvSpPr txBox="1"/>
      </xdr:nvSpPr>
      <xdr:spPr>
        <a:xfrm>
          <a:off x="3497794" y="989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212,136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27860</xdr:rowOff>
    </xdr:from>
    <xdr:to>
      <xdr:col>4</xdr:col>
      <xdr:colOff>206375</xdr:colOff>
      <xdr:row>57</xdr:row>
      <xdr:rowOff>129460</xdr:rowOff>
    </xdr:to>
    <xdr:sp macro="" textlink="">
      <xdr:nvSpPr>
        <xdr:cNvPr id="138" name="円/楕円 137"/>
        <xdr:cNvSpPr/>
      </xdr:nvSpPr>
      <xdr:spPr>
        <a:xfrm>
          <a:off x="2857500" y="980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145987</xdr:rowOff>
    </xdr:from>
    <xdr:ext cx="599010" cy="259045"/>
    <xdr:sp macro="" textlink="">
      <xdr:nvSpPr>
        <xdr:cNvPr id="139" name="テキスト ボックス 138"/>
        <xdr:cNvSpPr txBox="1"/>
      </xdr:nvSpPr>
      <xdr:spPr>
        <a:xfrm>
          <a:off x="2608794" y="9575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206,807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42388</xdr:rowOff>
    </xdr:from>
    <xdr:to>
      <xdr:col>3</xdr:col>
      <xdr:colOff>3175</xdr:colOff>
      <xdr:row>57</xdr:row>
      <xdr:rowOff>143988</xdr:rowOff>
    </xdr:to>
    <xdr:sp macro="" textlink="">
      <xdr:nvSpPr>
        <xdr:cNvPr id="140" name="円/楕円 139"/>
        <xdr:cNvSpPr/>
      </xdr:nvSpPr>
      <xdr:spPr>
        <a:xfrm>
          <a:off x="1968500" y="981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135115</xdr:rowOff>
    </xdr:from>
    <xdr:ext cx="599010" cy="259045"/>
    <xdr:sp macro="" textlink="">
      <xdr:nvSpPr>
        <xdr:cNvPr id="141" name="テキスト ボックス 140"/>
        <xdr:cNvSpPr txBox="1"/>
      </xdr:nvSpPr>
      <xdr:spPr>
        <a:xfrm>
          <a:off x="1719794" y="990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181,385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42532</xdr:rowOff>
    </xdr:from>
    <xdr:to>
      <xdr:col>1</xdr:col>
      <xdr:colOff>485775</xdr:colOff>
      <xdr:row>57</xdr:row>
      <xdr:rowOff>144132</xdr:rowOff>
    </xdr:to>
    <xdr:sp macro="" textlink="">
      <xdr:nvSpPr>
        <xdr:cNvPr id="142" name="円/楕円 141"/>
        <xdr:cNvSpPr/>
      </xdr:nvSpPr>
      <xdr:spPr>
        <a:xfrm>
          <a:off x="1079500" y="981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160659</xdr:rowOff>
    </xdr:from>
    <xdr:ext cx="599010" cy="259045"/>
    <xdr:sp macro="" textlink="">
      <xdr:nvSpPr>
        <xdr:cNvPr id="143" name="テキスト ボックス 142"/>
        <xdr:cNvSpPr txBox="1"/>
      </xdr:nvSpPr>
      <xdr:spPr>
        <a:xfrm>
          <a:off x="830794" y="9590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181,133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144084</xdr:rowOff>
    </xdr:from>
    <xdr:to>
      <xdr:col>6</xdr:col>
      <xdr:colOff>511175</xdr:colOff>
      <xdr:row>77</xdr:row>
      <xdr:rowOff>148130</xdr:rowOff>
    </xdr:to>
    <xdr:cxnSp macro="">
      <xdr:nvCxnSpPr>
        <xdr:cNvPr id="170" name="直線コネクタ 169"/>
        <xdr:cNvCxnSpPr/>
      </xdr:nvCxnSpPr>
      <xdr:spPr>
        <a:xfrm>
          <a:off x="3797300" y="13345734"/>
          <a:ext cx="838200" cy="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137292</xdr:rowOff>
    </xdr:from>
    <xdr:ext cx="534377" cy="259045"/>
    <xdr:sp macro="" textlink="">
      <xdr:nvSpPr>
        <xdr:cNvPr id="171" name="維持補修費平均値テキスト"/>
        <xdr:cNvSpPr txBox="1"/>
      </xdr:nvSpPr>
      <xdr:spPr>
        <a:xfrm>
          <a:off x="4686300" y="13338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144084</xdr:rowOff>
    </xdr:from>
    <xdr:to>
      <xdr:col>5</xdr:col>
      <xdr:colOff>358775</xdr:colOff>
      <xdr:row>77</xdr:row>
      <xdr:rowOff>156814</xdr:rowOff>
    </xdr:to>
    <xdr:cxnSp macro="">
      <xdr:nvCxnSpPr>
        <xdr:cNvPr id="173" name="直線コネクタ 172"/>
        <xdr:cNvCxnSpPr/>
      </xdr:nvCxnSpPr>
      <xdr:spPr>
        <a:xfrm flipV="1">
          <a:off x="2908300" y="13345734"/>
          <a:ext cx="889000" cy="1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5648</xdr:rowOff>
    </xdr:from>
    <xdr:to>
      <xdr:col>5</xdr:col>
      <xdr:colOff>409575</xdr:colOff>
      <xdr:row>78</xdr:row>
      <xdr:rowOff>107248</xdr:rowOff>
    </xdr:to>
    <xdr:sp macro="" textlink="">
      <xdr:nvSpPr>
        <xdr:cNvPr id="174" name="フローチャート : 判断 173"/>
        <xdr:cNvSpPr/>
      </xdr:nvSpPr>
      <xdr:spPr>
        <a:xfrm>
          <a:off x="3746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98375</xdr:rowOff>
    </xdr:from>
    <xdr:ext cx="534377" cy="259045"/>
    <xdr:sp macro="" textlink="">
      <xdr:nvSpPr>
        <xdr:cNvPr id="175" name="テキスト ボックス 174"/>
        <xdr:cNvSpPr txBox="1"/>
      </xdr:nvSpPr>
      <xdr:spPr>
        <a:xfrm>
          <a:off x="3530111" y="134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148172</xdr:rowOff>
    </xdr:from>
    <xdr:to>
      <xdr:col>4</xdr:col>
      <xdr:colOff>155575</xdr:colOff>
      <xdr:row>77</xdr:row>
      <xdr:rowOff>156814</xdr:rowOff>
    </xdr:to>
    <xdr:cxnSp macro="">
      <xdr:nvCxnSpPr>
        <xdr:cNvPr id="176" name="直線コネクタ 175"/>
        <xdr:cNvCxnSpPr/>
      </xdr:nvCxnSpPr>
      <xdr:spPr>
        <a:xfrm>
          <a:off x="2019300" y="13349822"/>
          <a:ext cx="889000" cy="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2150</xdr:rowOff>
    </xdr:from>
    <xdr:to>
      <xdr:col>4</xdr:col>
      <xdr:colOff>206375</xdr:colOff>
      <xdr:row>78</xdr:row>
      <xdr:rowOff>103750</xdr:rowOff>
    </xdr:to>
    <xdr:sp macro="" textlink="">
      <xdr:nvSpPr>
        <xdr:cNvPr id="177" name="フローチャート : 判断 176"/>
        <xdr:cNvSpPr/>
      </xdr:nvSpPr>
      <xdr:spPr>
        <a:xfrm>
          <a:off x="2857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94877</xdr:rowOff>
    </xdr:from>
    <xdr:ext cx="534377" cy="259045"/>
    <xdr:sp macro="" textlink="">
      <xdr:nvSpPr>
        <xdr:cNvPr id="178" name="テキスト ボックス 177"/>
        <xdr:cNvSpPr txBox="1"/>
      </xdr:nvSpPr>
      <xdr:spPr>
        <a:xfrm>
          <a:off x="2641111" y="1346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148172</xdr:rowOff>
    </xdr:from>
    <xdr:to>
      <xdr:col>2</xdr:col>
      <xdr:colOff>638175</xdr:colOff>
      <xdr:row>77</xdr:row>
      <xdr:rowOff>151121</xdr:rowOff>
    </xdr:to>
    <xdr:cxnSp macro="">
      <xdr:nvCxnSpPr>
        <xdr:cNvPr id="179" name="直線コネクタ 178"/>
        <xdr:cNvCxnSpPr/>
      </xdr:nvCxnSpPr>
      <xdr:spPr>
        <a:xfrm flipV="1">
          <a:off x="1130300" y="13349822"/>
          <a:ext cx="889000" cy="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10055</xdr:rowOff>
    </xdr:from>
    <xdr:to>
      <xdr:col>3</xdr:col>
      <xdr:colOff>3175</xdr:colOff>
      <xdr:row>78</xdr:row>
      <xdr:rowOff>111655</xdr:rowOff>
    </xdr:to>
    <xdr:sp macro="" textlink="">
      <xdr:nvSpPr>
        <xdr:cNvPr id="180" name="フローチャート : 判断 179"/>
        <xdr:cNvSpPr/>
      </xdr:nvSpPr>
      <xdr:spPr>
        <a:xfrm>
          <a:off x="1968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102782</xdr:rowOff>
    </xdr:from>
    <xdr:ext cx="534377" cy="259045"/>
    <xdr:sp macro="" textlink="">
      <xdr:nvSpPr>
        <xdr:cNvPr id="181" name="テキスト ボックス 180"/>
        <xdr:cNvSpPr txBox="1"/>
      </xdr:nvSpPr>
      <xdr:spPr>
        <a:xfrm>
          <a:off x="1752111" y="134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17289</xdr:rowOff>
    </xdr:from>
    <xdr:to>
      <xdr:col>1</xdr:col>
      <xdr:colOff>485775</xdr:colOff>
      <xdr:row>78</xdr:row>
      <xdr:rowOff>118889</xdr:rowOff>
    </xdr:to>
    <xdr:sp macro="" textlink="">
      <xdr:nvSpPr>
        <xdr:cNvPr id="182" name="フローチャート : 判断 181"/>
        <xdr:cNvSpPr/>
      </xdr:nvSpPr>
      <xdr:spPr>
        <a:xfrm>
          <a:off x="1079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110016</xdr:rowOff>
    </xdr:from>
    <xdr:ext cx="534377" cy="259045"/>
    <xdr:sp macro="" textlink="">
      <xdr:nvSpPr>
        <xdr:cNvPr id="183" name="テキスト ボックス 182"/>
        <xdr:cNvSpPr txBox="1"/>
      </xdr:nvSpPr>
      <xdr:spPr>
        <a:xfrm>
          <a:off x="863111" y="134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97330</xdr:rowOff>
    </xdr:from>
    <xdr:to>
      <xdr:col>6</xdr:col>
      <xdr:colOff>561975</xdr:colOff>
      <xdr:row>78</xdr:row>
      <xdr:rowOff>27480</xdr:rowOff>
    </xdr:to>
    <xdr:sp macro="" textlink="">
      <xdr:nvSpPr>
        <xdr:cNvPr id="189" name="円/楕円 188"/>
        <xdr:cNvSpPr/>
      </xdr:nvSpPr>
      <xdr:spPr>
        <a:xfrm>
          <a:off x="4584700" y="132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120207</xdr:rowOff>
    </xdr:from>
    <xdr:ext cx="534377" cy="259045"/>
    <xdr:sp macro="" textlink="">
      <xdr:nvSpPr>
        <xdr:cNvPr id="190" name="維持補修費該当値テキスト"/>
        <xdr:cNvSpPr txBox="1"/>
      </xdr:nvSpPr>
      <xdr:spPr>
        <a:xfrm>
          <a:off x="4686300" y="1315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35,656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93284</xdr:rowOff>
    </xdr:from>
    <xdr:to>
      <xdr:col>5</xdr:col>
      <xdr:colOff>409575</xdr:colOff>
      <xdr:row>78</xdr:row>
      <xdr:rowOff>23434</xdr:rowOff>
    </xdr:to>
    <xdr:sp macro="" textlink="">
      <xdr:nvSpPr>
        <xdr:cNvPr id="191" name="円/楕円 190"/>
        <xdr:cNvSpPr/>
      </xdr:nvSpPr>
      <xdr:spPr>
        <a:xfrm>
          <a:off x="3746500" y="1329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39961</xdr:rowOff>
    </xdr:from>
    <xdr:ext cx="534377" cy="259045"/>
    <xdr:sp macro="" textlink="">
      <xdr:nvSpPr>
        <xdr:cNvPr id="192" name="テキスト ボックス 191"/>
        <xdr:cNvSpPr txBox="1"/>
      </xdr:nvSpPr>
      <xdr:spPr>
        <a:xfrm>
          <a:off x="3530111" y="1307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36,541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106014</xdr:rowOff>
    </xdr:from>
    <xdr:to>
      <xdr:col>4</xdr:col>
      <xdr:colOff>206375</xdr:colOff>
      <xdr:row>78</xdr:row>
      <xdr:rowOff>36164</xdr:rowOff>
    </xdr:to>
    <xdr:sp macro="" textlink="">
      <xdr:nvSpPr>
        <xdr:cNvPr id="193" name="円/楕円 192"/>
        <xdr:cNvSpPr/>
      </xdr:nvSpPr>
      <xdr:spPr>
        <a:xfrm>
          <a:off x="2857500" y="1330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52691</xdr:rowOff>
    </xdr:from>
    <xdr:ext cx="534377" cy="259045"/>
    <xdr:sp macro="" textlink="">
      <xdr:nvSpPr>
        <xdr:cNvPr id="194" name="テキスト ボックス 193"/>
        <xdr:cNvSpPr txBox="1"/>
      </xdr:nvSpPr>
      <xdr:spPr>
        <a:xfrm>
          <a:off x="2641111" y="1308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33,757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97372</xdr:rowOff>
    </xdr:from>
    <xdr:to>
      <xdr:col>3</xdr:col>
      <xdr:colOff>3175</xdr:colOff>
      <xdr:row>78</xdr:row>
      <xdr:rowOff>27522</xdr:rowOff>
    </xdr:to>
    <xdr:sp macro="" textlink="">
      <xdr:nvSpPr>
        <xdr:cNvPr id="195" name="円/楕円 194"/>
        <xdr:cNvSpPr/>
      </xdr:nvSpPr>
      <xdr:spPr>
        <a:xfrm>
          <a:off x="1968500" y="1329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44049</xdr:rowOff>
    </xdr:from>
    <xdr:ext cx="534377" cy="259045"/>
    <xdr:sp macro="" textlink="">
      <xdr:nvSpPr>
        <xdr:cNvPr id="196" name="テキスト ボックス 195"/>
        <xdr:cNvSpPr txBox="1"/>
      </xdr:nvSpPr>
      <xdr:spPr>
        <a:xfrm>
          <a:off x="1752111" y="1307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35,647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100321</xdr:rowOff>
    </xdr:from>
    <xdr:to>
      <xdr:col>1</xdr:col>
      <xdr:colOff>485775</xdr:colOff>
      <xdr:row>78</xdr:row>
      <xdr:rowOff>30471</xdr:rowOff>
    </xdr:to>
    <xdr:sp macro="" textlink="">
      <xdr:nvSpPr>
        <xdr:cNvPr id="197" name="円/楕円 196"/>
        <xdr:cNvSpPr/>
      </xdr:nvSpPr>
      <xdr:spPr>
        <a:xfrm>
          <a:off x="1079500" y="1330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46998</xdr:rowOff>
    </xdr:from>
    <xdr:ext cx="534377" cy="259045"/>
    <xdr:sp macro="" textlink="">
      <xdr:nvSpPr>
        <xdr:cNvPr id="198" name="テキスト ボックス 197"/>
        <xdr:cNvSpPr txBox="1"/>
      </xdr:nvSpPr>
      <xdr:spPr>
        <a:xfrm>
          <a:off x="863111" y="1307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136858</xdr:rowOff>
    </xdr:from>
    <xdr:to>
      <xdr:col>6</xdr:col>
      <xdr:colOff>511175</xdr:colOff>
      <xdr:row>94</xdr:row>
      <xdr:rowOff>8865</xdr:rowOff>
    </xdr:to>
    <xdr:cxnSp macro="">
      <xdr:nvCxnSpPr>
        <xdr:cNvPr id="227" name="直線コネクタ 226"/>
        <xdr:cNvCxnSpPr/>
      </xdr:nvCxnSpPr>
      <xdr:spPr>
        <a:xfrm flipV="1">
          <a:off x="3797300" y="16081708"/>
          <a:ext cx="838200" cy="4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118991</xdr:rowOff>
    </xdr:from>
    <xdr:ext cx="534377" cy="259045"/>
    <xdr:sp macro="" textlink="">
      <xdr:nvSpPr>
        <xdr:cNvPr id="228" name="扶助費平均値テキスト"/>
        <xdr:cNvSpPr txBox="1"/>
      </xdr:nvSpPr>
      <xdr:spPr>
        <a:xfrm>
          <a:off x="4686300" y="16406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8865</xdr:rowOff>
    </xdr:from>
    <xdr:to>
      <xdr:col>5</xdr:col>
      <xdr:colOff>358775</xdr:colOff>
      <xdr:row>94</xdr:row>
      <xdr:rowOff>94650</xdr:rowOff>
    </xdr:to>
    <xdr:cxnSp macro="">
      <xdr:nvCxnSpPr>
        <xdr:cNvPr id="230" name="直線コネクタ 229"/>
        <xdr:cNvCxnSpPr/>
      </xdr:nvCxnSpPr>
      <xdr:spPr>
        <a:xfrm flipV="1">
          <a:off x="2908300" y="16125165"/>
          <a:ext cx="889000" cy="8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34455</xdr:rowOff>
    </xdr:from>
    <xdr:to>
      <xdr:col>5</xdr:col>
      <xdr:colOff>409575</xdr:colOff>
      <xdr:row>96</xdr:row>
      <xdr:rowOff>136055</xdr:rowOff>
    </xdr:to>
    <xdr:sp macro="" textlink="">
      <xdr:nvSpPr>
        <xdr:cNvPr id="231" name="フローチャート : 判断 230"/>
        <xdr:cNvSpPr/>
      </xdr:nvSpPr>
      <xdr:spPr>
        <a:xfrm>
          <a:off x="3746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127182</xdr:rowOff>
    </xdr:from>
    <xdr:ext cx="534377" cy="259045"/>
    <xdr:sp macro="" textlink="">
      <xdr:nvSpPr>
        <xdr:cNvPr id="232" name="テキスト ボックス 231"/>
        <xdr:cNvSpPr txBox="1"/>
      </xdr:nvSpPr>
      <xdr:spPr>
        <a:xfrm>
          <a:off x="3530111" y="165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94650</xdr:rowOff>
    </xdr:from>
    <xdr:to>
      <xdr:col>4</xdr:col>
      <xdr:colOff>155575</xdr:colOff>
      <xdr:row>94</xdr:row>
      <xdr:rowOff>120216</xdr:rowOff>
    </xdr:to>
    <xdr:cxnSp macro="">
      <xdr:nvCxnSpPr>
        <xdr:cNvPr id="233" name="直線コネクタ 232"/>
        <xdr:cNvCxnSpPr/>
      </xdr:nvCxnSpPr>
      <xdr:spPr>
        <a:xfrm flipV="1">
          <a:off x="2019300" y="16210950"/>
          <a:ext cx="889000" cy="2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33258</xdr:rowOff>
    </xdr:from>
    <xdr:to>
      <xdr:col>4</xdr:col>
      <xdr:colOff>206375</xdr:colOff>
      <xdr:row>96</xdr:row>
      <xdr:rowOff>134858</xdr:rowOff>
    </xdr:to>
    <xdr:sp macro="" textlink="">
      <xdr:nvSpPr>
        <xdr:cNvPr id="234" name="フローチャート : 判断 233"/>
        <xdr:cNvSpPr/>
      </xdr:nvSpPr>
      <xdr:spPr>
        <a:xfrm>
          <a:off x="2857500" y="1649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125985</xdr:rowOff>
    </xdr:from>
    <xdr:ext cx="534377" cy="259045"/>
    <xdr:sp macro="" textlink="">
      <xdr:nvSpPr>
        <xdr:cNvPr id="235" name="テキスト ボックス 234"/>
        <xdr:cNvSpPr txBox="1"/>
      </xdr:nvSpPr>
      <xdr:spPr>
        <a:xfrm>
          <a:off x="2641111" y="165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120216</xdr:rowOff>
    </xdr:from>
    <xdr:to>
      <xdr:col>2</xdr:col>
      <xdr:colOff>638175</xdr:colOff>
      <xdr:row>94</xdr:row>
      <xdr:rowOff>142191</xdr:rowOff>
    </xdr:to>
    <xdr:cxnSp macro="">
      <xdr:nvCxnSpPr>
        <xdr:cNvPr id="236" name="直線コネクタ 235"/>
        <xdr:cNvCxnSpPr/>
      </xdr:nvCxnSpPr>
      <xdr:spPr>
        <a:xfrm flipV="1">
          <a:off x="1130300" y="16236516"/>
          <a:ext cx="889000" cy="2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72592</xdr:rowOff>
    </xdr:from>
    <xdr:to>
      <xdr:col>3</xdr:col>
      <xdr:colOff>3175</xdr:colOff>
      <xdr:row>97</xdr:row>
      <xdr:rowOff>2742</xdr:rowOff>
    </xdr:to>
    <xdr:sp macro="" textlink="">
      <xdr:nvSpPr>
        <xdr:cNvPr id="237" name="フローチャート : 判断 236"/>
        <xdr:cNvSpPr/>
      </xdr:nvSpPr>
      <xdr:spPr>
        <a:xfrm>
          <a:off x="1968500" y="1653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165319</xdr:rowOff>
    </xdr:from>
    <xdr:ext cx="534377" cy="259045"/>
    <xdr:sp macro="" textlink="">
      <xdr:nvSpPr>
        <xdr:cNvPr id="238" name="テキスト ボックス 237"/>
        <xdr:cNvSpPr txBox="1"/>
      </xdr:nvSpPr>
      <xdr:spPr>
        <a:xfrm>
          <a:off x="1752111" y="1662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77440</xdr:rowOff>
    </xdr:from>
    <xdr:to>
      <xdr:col>1</xdr:col>
      <xdr:colOff>485775</xdr:colOff>
      <xdr:row>97</xdr:row>
      <xdr:rowOff>7590</xdr:rowOff>
    </xdr:to>
    <xdr:sp macro="" textlink="">
      <xdr:nvSpPr>
        <xdr:cNvPr id="239" name="フローチャート : 判断 238"/>
        <xdr:cNvSpPr/>
      </xdr:nvSpPr>
      <xdr:spPr>
        <a:xfrm>
          <a:off x="1079500" y="165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170167</xdr:rowOff>
    </xdr:from>
    <xdr:ext cx="534377" cy="259045"/>
    <xdr:sp macro="" textlink="">
      <xdr:nvSpPr>
        <xdr:cNvPr id="240" name="テキスト ボックス 239"/>
        <xdr:cNvSpPr txBox="1"/>
      </xdr:nvSpPr>
      <xdr:spPr>
        <a:xfrm>
          <a:off x="863111" y="166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86058</xdr:rowOff>
    </xdr:from>
    <xdr:to>
      <xdr:col>6</xdr:col>
      <xdr:colOff>561975</xdr:colOff>
      <xdr:row>94</xdr:row>
      <xdr:rowOff>16208</xdr:rowOff>
    </xdr:to>
    <xdr:sp macro="" textlink="">
      <xdr:nvSpPr>
        <xdr:cNvPr id="246" name="円/楕円 245"/>
        <xdr:cNvSpPr/>
      </xdr:nvSpPr>
      <xdr:spPr>
        <a:xfrm>
          <a:off x="4584700" y="1603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108935</xdr:rowOff>
    </xdr:from>
    <xdr:ext cx="599010" cy="259045"/>
    <xdr:sp macro="" textlink="">
      <xdr:nvSpPr>
        <xdr:cNvPr id="247" name="扶助費該当値テキスト"/>
        <xdr:cNvSpPr txBox="1"/>
      </xdr:nvSpPr>
      <xdr:spPr>
        <a:xfrm>
          <a:off x="4686300" y="15882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122,873</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129515</xdr:rowOff>
    </xdr:from>
    <xdr:to>
      <xdr:col>5</xdr:col>
      <xdr:colOff>409575</xdr:colOff>
      <xdr:row>94</xdr:row>
      <xdr:rowOff>59665</xdr:rowOff>
    </xdr:to>
    <xdr:sp macro="" textlink="">
      <xdr:nvSpPr>
        <xdr:cNvPr id="248" name="円/楕円 247"/>
        <xdr:cNvSpPr/>
      </xdr:nvSpPr>
      <xdr:spPr>
        <a:xfrm>
          <a:off x="3746500" y="1607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76192</xdr:rowOff>
    </xdr:from>
    <xdr:ext cx="599010" cy="259045"/>
    <xdr:sp macro="" textlink="">
      <xdr:nvSpPr>
        <xdr:cNvPr id="249" name="テキスト ボックス 248"/>
        <xdr:cNvSpPr txBox="1"/>
      </xdr:nvSpPr>
      <xdr:spPr>
        <a:xfrm>
          <a:off x="3497794" y="1584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117,170</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43850</xdr:rowOff>
    </xdr:from>
    <xdr:to>
      <xdr:col>4</xdr:col>
      <xdr:colOff>206375</xdr:colOff>
      <xdr:row>94</xdr:row>
      <xdr:rowOff>145450</xdr:rowOff>
    </xdr:to>
    <xdr:sp macro="" textlink="">
      <xdr:nvSpPr>
        <xdr:cNvPr id="250" name="円/楕円 249"/>
        <xdr:cNvSpPr/>
      </xdr:nvSpPr>
      <xdr:spPr>
        <a:xfrm>
          <a:off x="2857500" y="1616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161977</xdr:rowOff>
    </xdr:from>
    <xdr:ext cx="599010" cy="259045"/>
    <xdr:sp macro="" textlink="">
      <xdr:nvSpPr>
        <xdr:cNvPr id="251" name="テキスト ボックス 250"/>
        <xdr:cNvSpPr txBox="1"/>
      </xdr:nvSpPr>
      <xdr:spPr>
        <a:xfrm>
          <a:off x="2608794" y="1593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105,912</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69416</xdr:rowOff>
    </xdr:from>
    <xdr:to>
      <xdr:col>3</xdr:col>
      <xdr:colOff>3175</xdr:colOff>
      <xdr:row>94</xdr:row>
      <xdr:rowOff>171016</xdr:rowOff>
    </xdr:to>
    <xdr:sp macro="" textlink="">
      <xdr:nvSpPr>
        <xdr:cNvPr id="252" name="円/楕円 251"/>
        <xdr:cNvSpPr/>
      </xdr:nvSpPr>
      <xdr:spPr>
        <a:xfrm>
          <a:off x="1968500" y="1618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16093</xdr:rowOff>
    </xdr:from>
    <xdr:ext cx="599010" cy="259045"/>
    <xdr:sp macro="" textlink="">
      <xdr:nvSpPr>
        <xdr:cNvPr id="253" name="テキスト ボックス 252"/>
        <xdr:cNvSpPr txBox="1"/>
      </xdr:nvSpPr>
      <xdr:spPr>
        <a:xfrm>
          <a:off x="1719794" y="1596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102,557</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91391</xdr:rowOff>
    </xdr:from>
    <xdr:to>
      <xdr:col>1</xdr:col>
      <xdr:colOff>485775</xdr:colOff>
      <xdr:row>95</xdr:row>
      <xdr:rowOff>21541</xdr:rowOff>
    </xdr:to>
    <xdr:sp macro="" textlink="">
      <xdr:nvSpPr>
        <xdr:cNvPr id="254" name="円/楕円 253"/>
        <xdr:cNvSpPr/>
      </xdr:nvSpPr>
      <xdr:spPr>
        <a:xfrm>
          <a:off x="1079500" y="1620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38068</xdr:rowOff>
    </xdr:from>
    <xdr:ext cx="534377" cy="259045"/>
    <xdr:sp macro="" textlink="">
      <xdr:nvSpPr>
        <xdr:cNvPr id="255" name="テキスト ボックス 254"/>
        <xdr:cNvSpPr txBox="1"/>
      </xdr:nvSpPr>
      <xdr:spPr>
        <a:xfrm>
          <a:off x="863111" y="1598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99,673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141656</xdr:rowOff>
    </xdr:from>
    <xdr:to>
      <xdr:col>15</xdr:col>
      <xdr:colOff>180975</xdr:colOff>
      <xdr:row>35</xdr:row>
      <xdr:rowOff>71695</xdr:rowOff>
    </xdr:to>
    <xdr:cxnSp macro="">
      <xdr:nvCxnSpPr>
        <xdr:cNvPr id="286" name="直線コネクタ 285"/>
        <xdr:cNvCxnSpPr/>
      </xdr:nvCxnSpPr>
      <xdr:spPr>
        <a:xfrm>
          <a:off x="9639300" y="5970956"/>
          <a:ext cx="838200" cy="10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128324</xdr:rowOff>
    </xdr:from>
    <xdr:ext cx="599010" cy="259045"/>
    <xdr:sp macro="" textlink="">
      <xdr:nvSpPr>
        <xdr:cNvPr id="287" name="補助費等平均値テキスト"/>
        <xdr:cNvSpPr txBox="1"/>
      </xdr:nvSpPr>
      <xdr:spPr>
        <a:xfrm>
          <a:off x="10528300" y="6129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54422</xdr:rowOff>
    </xdr:from>
    <xdr:to>
      <xdr:col>14</xdr:col>
      <xdr:colOff>28575</xdr:colOff>
      <xdr:row>34</xdr:row>
      <xdr:rowOff>141656</xdr:rowOff>
    </xdr:to>
    <xdr:cxnSp macro="">
      <xdr:nvCxnSpPr>
        <xdr:cNvPr id="289" name="直線コネクタ 288"/>
        <xdr:cNvCxnSpPr/>
      </xdr:nvCxnSpPr>
      <xdr:spPr>
        <a:xfrm>
          <a:off x="8750300" y="5883722"/>
          <a:ext cx="889000" cy="8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290" name="フローチャート : 判断 289"/>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95353</xdr:rowOff>
    </xdr:from>
    <xdr:ext cx="599010" cy="259045"/>
    <xdr:sp macro="" textlink="">
      <xdr:nvSpPr>
        <xdr:cNvPr id="291" name="テキスト ボックス 290"/>
        <xdr:cNvSpPr txBox="1"/>
      </xdr:nvSpPr>
      <xdr:spPr>
        <a:xfrm>
          <a:off x="9339794" y="626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54422</xdr:rowOff>
    </xdr:from>
    <xdr:to>
      <xdr:col>12</xdr:col>
      <xdr:colOff>511175</xdr:colOff>
      <xdr:row>35</xdr:row>
      <xdr:rowOff>74888</xdr:rowOff>
    </xdr:to>
    <xdr:cxnSp macro="">
      <xdr:nvCxnSpPr>
        <xdr:cNvPr id="292" name="直線コネクタ 291"/>
        <xdr:cNvCxnSpPr/>
      </xdr:nvCxnSpPr>
      <xdr:spPr>
        <a:xfrm flipV="1">
          <a:off x="7861300" y="5883722"/>
          <a:ext cx="889000" cy="19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293" name="フローチャート : 判断 292"/>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152683</xdr:rowOff>
    </xdr:from>
    <xdr:ext cx="599010" cy="259045"/>
    <xdr:sp macro="" textlink="">
      <xdr:nvSpPr>
        <xdr:cNvPr id="294" name="テキスト ボックス 293"/>
        <xdr:cNvSpPr txBox="1"/>
      </xdr:nvSpPr>
      <xdr:spPr>
        <a:xfrm>
          <a:off x="8450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74888</xdr:rowOff>
    </xdr:from>
    <xdr:to>
      <xdr:col>11</xdr:col>
      <xdr:colOff>307975</xdr:colOff>
      <xdr:row>35</xdr:row>
      <xdr:rowOff>95976</xdr:rowOff>
    </xdr:to>
    <xdr:cxnSp macro="">
      <xdr:nvCxnSpPr>
        <xdr:cNvPr id="295" name="直線コネクタ 294"/>
        <xdr:cNvCxnSpPr/>
      </xdr:nvCxnSpPr>
      <xdr:spPr>
        <a:xfrm flipV="1">
          <a:off x="6972300" y="6075638"/>
          <a:ext cx="889000" cy="2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296" name="フローチャート : 判断 295"/>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12172</xdr:rowOff>
    </xdr:from>
    <xdr:ext cx="599010" cy="259045"/>
    <xdr:sp macro="" textlink="">
      <xdr:nvSpPr>
        <xdr:cNvPr id="297" name="テキスト ボックス 296"/>
        <xdr:cNvSpPr txBox="1"/>
      </xdr:nvSpPr>
      <xdr:spPr>
        <a:xfrm>
          <a:off x="7561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298" name="フローチャート : 判断 297"/>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25046</xdr:rowOff>
    </xdr:from>
    <xdr:ext cx="599010" cy="259045"/>
    <xdr:sp macro="" textlink="">
      <xdr:nvSpPr>
        <xdr:cNvPr id="299" name="テキスト ボックス 298"/>
        <xdr:cNvSpPr txBox="1"/>
      </xdr:nvSpPr>
      <xdr:spPr>
        <a:xfrm>
          <a:off x="6672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20895</xdr:rowOff>
    </xdr:from>
    <xdr:to>
      <xdr:col>15</xdr:col>
      <xdr:colOff>231775</xdr:colOff>
      <xdr:row>35</xdr:row>
      <xdr:rowOff>122495</xdr:rowOff>
    </xdr:to>
    <xdr:sp macro="" textlink="">
      <xdr:nvSpPr>
        <xdr:cNvPr id="305" name="円/楕円 304"/>
        <xdr:cNvSpPr/>
      </xdr:nvSpPr>
      <xdr:spPr>
        <a:xfrm>
          <a:off x="10426700" y="602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43772</xdr:rowOff>
    </xdr:from>
    <xdr:ext cx="599010" cy="259045"/>
    <xdr:sp macro="" textlink="">
      <xdr:nvSpPr>
        <xdr:cNvPr id="306" name="補助費等該当値テキスト"/>
        <xdr:cNvSpPr txBox="1"/>
      </xdr:nvSpPr>
      <xdr:spPr>
        <a:xfrm>
          <a:off x="10528300" y="58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218,324</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90856</xdr:rowOff>
    </xdr:from>
    <xdr:to>
      <xdr:col>14</xdr:col>
      <xdr:colOff>79375</xdr:colOff>
      <xdr:row>35</xdr:row>
      <xdr:rowOff>21006</xdr:rowOff>
    </xdr:to>
    <xdr:sp macro="" textlink="">
      <xdr:nvSpPr>
        <xdr:cNvPr id="307" name="円/楕円 306"/>
        <xdr:cNvSpPr/>
      </xdr:nvSpPr>
      <xdr:spPr>
        <a:xfrm>
          <a:off x="9588500" y="592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37533</xdr:rowOff>
    </xdr:from>
    <xdr:ext cx="599010" cy="259045"/>
    <xdr:sp macro="" textlink="">
      <xdr:nvSpPr>
        <xdr:cNvPr id="308" name="テキスト ボックス 307"/>
        <xdr:cNvSpPr txBox="1"/>
      </xdr:nvSpPr>
      <xdr:spPr>
        <a:xfrm>
          <a:off x="9339794" y="5695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249,401</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3622</xdr:rowOff>
    </xdr:from>
    <xdr:to>
      <xdr:col>12</xdr:col>
      <xdr:colOff>561975</xdr:colOff>
      <xdr:row>34</xdr:row>
      <xdr:rowOff>105222</xdr:rowOff>
    </xdr:to>
    <xdr:sp macro="" textlink="">
      <xdr:nvSpPr>
        <xdr:cNvPr id="309" name="円/楕円 308"/>
        <xdr:cNvSpPr/>
      </xdr:nvSpPr>
      <xdr:spPr>
        <a:xfrm>
          <a:off x="8699500" y="583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121749</xdr:rowOff>
    </xdr:from>
    <xdr:ext cx="599010" cy="259045"/>
    <xdr:sp macro="" textlink="">
      <xdr:nvSpPr>
        <xdr:cNvPr id="310" name="テキスト ボックス 309"/>
        <xdr:cNvSpPr txBox="1"/>
      </xdr:nvSpPr>
      <xdr:spPr>
        <a:xfrm>
          <a:off x="8450794" y="560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276,113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24088</xdr:rowOff>
    </xdr:from>
    <xdr:to>
      <xdr:col>11</xdr:col>
      <xdr:colOff>358775</xdr:colOff>
      <xdr:row>35</xdr:row>
      <xdr:rowOff>125688</xdr:rowOff>
    </xdr:to>
    <xdr:sp macro="" textlink="">
      <xdr:nvSpPr>
        <xdr:cNvPr id="311" name="円/楕円 310"/>
        <xdr:cNvSpPr/>
      </xdr:nvSpPr>
      <xdr:spPr>
        <a:xfrm>
          <a:off x="7810500" y="602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142215</xdr:rowOff>
    </xdr:from>
    <xdr:ext cx="599010" cy="259045"/>
    <xdr:sp macro="" textlink="">
      <xdr:nvSpPr>
        <xdr:cNvPr id="312" name="テキスト ボックス 311"/>
        <xdr:cNvSpPr txBox="1"/>
      </xdr:nvSpPr>
      <xdr:spPr>
        <a:xfrm>
          <a:off x="7561794" y="5800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217,346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45176</xdr:rowOff>
    </xdr:from>
    <xdr:to>
      <xdr:col>10</xdr:col>
      <xdr:colOff>155575</xdr:colOff>
      <xdr:row>35</xdr:row>
      <xdr:rowOff>146776</xdr:rowOff>
    </xdr:to>
    <xdr:sp macro="" textlink="">
      <xdr:nvSpPr>
        <xdr:cNvPr id="313" name="円/楕円 312"/>
        <xdr:cNvSpPr/>
      </xdr:nvSpPr>
      <xdr:spPr>
        <a:xfrm>
          <a:off x="6921500" y="604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163303</xdr:rowOff>
    </xdr:from>
    <xdr:ext cx="599010" cy="259045"/>
    <xdr:sp macro="" textlink="">
      <xdr:nvSpPr>
        <xdr:cNvPr id="314" name="テキスト ボックス 313"/>
        <xdr:cNvSpPr txBox="1"/>
      </xdr:nvSpPr>
      <xdr:spPr>
        <a:xfrm>
          <a:off x="6672794" y="5821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210,889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17962</xdr:rowOff>
    </xdr:from>
    <xdr:to>
      <xdr:col>15</xdr:col>
      <xdr:colOff>180975</xdr:colOff>
      <xdr:row>58</xdr:row>
      <xdr:rowOff>146112</xdr:rowOff>
    </xdr:to>
    <xdr:cxnSp macro="">
      <xdr:nvCxnSpPr>
        <xdr:cNvPr id="343" name="直線コネクタ 342"/>
        <xdr:cNvCxnSpPr/>
      </xdr:nvCxnSpPr>
      <xdr:spPr>
        <a:xfrm flipV="1">
          <a:off x="9639300" y="9962062"/>
          <a:ext cx="838200" cy="12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25302</xdr:rowOff>
    </xdr:from>
    <xdr:ext cx="599010" cy="259045"/>
    <xdr:sp macro="" textlink="">
      <xdr:nvSpPr>
        <xdr:cNvPr id="344" name="普通建設事業費平均値テキスト"/>
        <xdr:cNvSpPr txBox="1"/>
      </xdr:nvSpPr>
      <xdr:spPr>
        <a:xfrm>
          <a:off x="10528300" y="9969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39241</xdr:rowOff>
    </xdr:from>
    <xdr:to>
      <xdr:col>14</xdr:col>
      <xdr:colOff>28575</xdr:colOff>
      <xdr:row>58</xdr:row>
      <xdr:rowOff>146112</xdr:rowOff>
    </xdr:to>
    <xdr:cxnSp macro="">
      <xdr:nvCxnSpPr>
        <xdr:cNvPr id="346" name="直線コネクタ 345"/>
        <xdr:cNvCxnSpPr/>
      </xdr:nvCxnSpPr>
      <xdr:spPr>
        <a:xfrm>
          <a:off x="8750300" y="9983341"/>
          <a:ext cx="889000" cy="10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47" name="フローチャート : 判断 346"/>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2082</xdr:rowOff>
    </xdr:from>
    <xdr:ext cx="599010" cy="259045"/>
    <xdr:sp macro="" textlink="">
      <xdr:nvSpPr>
        <xdr:cNvPr id="348" name="テキスト ボックス 347"/>
        <xdr:cNvSpPr txBox="1"/>
      </xdr:nvSpPr>
      <xdr:spPr>
        <a:xfrm>
          <a:off x="9339794"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39241</xdr:rowOff>
    </xdr:from>
    <xdr:to>
      <xdr:col>12</xdr:col>
      <xdr:colOff>511175</xdr:colOff>
      <xdr:row>58</xdr:row>
      <xdr:rowOff>127022</xdr:rowOff>
    </xdr:to>
    <xdr:cxnSp macro="">
      <xdr:nvCxnSpPr>
        <xdr:cNvPr id="349" name="直線コネクタ 348"/>
        <xdr:cNvCxnSpPr/>
      </xdr:nvCxnSpPr>
      <xdr:spPr>
        <a:xfrm flipV="1">
          <a:off x="7861300" y="9983341"/>
          <a:ext cx="889000" cy="8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50" name="フローチャート : 判断 349"/>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147890</xdr:rowOff>
    </xdr:from>
    <xdr:ext cx="599010" cy="259045"/>
    <xdr:sp macro="" textlink="">
      <xdr:nvSpPr>
        <xdr:cNvPr id="351" name="テキスト ボックス 350"/>
        <xdr:cNvSpPr txBox="1"/>
      </xdr:nvSpPr>
      <xdr:spPr>
        <a:xfrm>
          <a:off x="8450794"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33250</xdr:rowOff>
    </xdr:from>
    <xdr:to>
      <xdr:col>11</xdr:col>
      <xdr:colOff>307975</xdr:colOff>
      <xdr:row>58</xdr:row>
      <xdr:rowOff>127022</xdr:rowOff>
    </xdr:to>
    <xdr:cxnSp macro="">
      <xdr:nvCxnSpPr>
        <xdr:cNvPr id="352" name="直線コネクタ 351"/>
        <xdr:cNvCxnSpPr/>
      </xdr:nvCxnSpPr>
      <xdr:spPr>
        <a:xfrm>
          <a:off x="6972300" y="9977350"/>
          <a:ext cx="889000" cy="9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53" name="フローチャート : 判断 352"/>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20793</xdr:rowOff>
    </xdr:from>
    <xdr:ext cx="599010" cy="259045"/>
    <xdr:sp macro="" textlink="">
      <xdr:nvSpPr>
        <xdr:cNvPr id="354" name="テキスト ボックス 353"/>
        <xdr:cNvSpPr txBox="1"/>
      </xdr:nvSpPr>
      <xdr:spPr>
        <a:xfrm>
          <a:off x="7561794" y="979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55" name="フローチャート : 判断 354"/>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15885</xdr:rowOff>
    </xdr:from>
    <xdr:ext cx="599010" cy="259045"/>
    <xdr:sp macro="" textlink="">
      <xdr:nvSpPr>
        <xdr:cNvPr id="356" name="テキスト ボックス 355"/>
        <xdr:cNvSpPr txBox="1"/>
      </xdr:nvSpPr>
      <xdr:spPr>
        <a:xfrm>
          <a:off x="6672794" y="1013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138612</xdr:rowOff>
    </xdr:from>
    <xdr:to>
      <xdr:col>15</xdr:col>
      <xdr:colOff>231775</xdr:colOff>
      <xdr:row>58</xdr:row>
      <xdr:rowOff>68762</xdr:rowOff>
    </xdr:to>
    <xdr:sp macro="" textlink="">
      <xdr:nvSpPr>
        <xdr:cNvPr id="362" name="円/楕円 361"/>
        <xdr:cNvSpPr/>
      </xdr:nvSpPr>
      <xdr:spPr>
        <a:xfrm>
          <a:off x="10426700" y="991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161489</xdr:rowOff>
    </xdr:from>
    <xdr:ext cx="599010" cy="259045"/>
    <xdr:sp macro="" textlink="">
      <xdr:nvSpPr>
        <xdr:cNvPr id="363" name="普通建設事業費該当値テキスト"/>
        <xdr:cNvSpPr txBox="1"/>
      </xdr:nvSpPr>
      <xdr:spPr>
        <a:xfrm>
          <a:off x="10528300" y="976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519,523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95312</xdr:rowOff>
    </xdr:from>
    <xdr:to>
      <xdr:col>14</xdr:col>
      <xdr:colOff>79375</xdr:colOff>
      <xdr:row>59</xdr:row>
      <xdr:rowOff>25462</xdr:rowOff>
    </xdr:to>
    <xdr:sp macro="" textlink="">
      <xdr:nvSpPr>
        <xdr:cNvPr id="364" name="円/楕円 363"/>
        <xdr:cNvSpPr/>
      </xdr:nvSpPr>
      <xdr:spPr>
        <a:xfrm>
          <a:off x="9588500" y="1003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16589</xdr:rowOff>
    </xdr:from>
    <xdr:ext cx="599010" cy="259045"/>
    <xdr:sp macro="" textlink="">
      <xdr:nvSpPr>
        <xdr:cNvPr id="365" name="テキスト ボックス 364"/>
        <xdr:cNvSpPr txBox="1"/>
      </xdr:nvSpPr>
      <xdr:spPr>
        <a:xfrm>
          <a:off x="9339794" y="10132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183,171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159891</xdr:rowOff>
    </xdr:from>
    <xdr:to>
      <xdr:col>12</xdr:col>
      <xdr:colOff>561975</xdr:colOff>
      <xdr:row>58</xdr:row>
      <xdr:rowOff>90041</xdr:rowOff>
    </xdr:to>
    <xdr:sp macro="" textlink="">
      <xdr:nvSpPr>
        <xdr:cNvPr id="366" name="円/楕円 365"/>
        <xdr:cNvSpPr/>
      </xdr:nvSpPr>
      <xdr:spPr>
        <a:xfrm>
          <a:off x="8699500" y="993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106568</xdr:rowOff>
    </xdr:from>
    <xdr:ext cx="599010" cy="259045"/>
    <xdr:sp macro="" textlink="">
      <xdr:nvSpPr>
        <xdr:cNvPr id="367" name="テキスト ボックス 366"/>
        <xdr:cNvSpPr txBox="1"/>
      </xdr:nvSpPr>
      <xdr:spPr>
        <a:xfrm>
          <a:off x="8450794" y="9707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463,672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76222</xdr:rowOff>
    </xdr:from>
    <xdr:to>
      <xdr:col>11</xdr:col>
      <xdr:colOff>358775</xdr:colOff>
      <xdr:row>59</xdr:row>
      <xdr:rowOff>6372</xdr:rowOff>
    </xdr:to>
    <xdr:sp macro="" textlink="">
      <xdr:nvSpPr>
        <xdr:cNvPr id="368" name="円/楕円 367"/>
        <xdr:cNvSpPr/>
      </xdr:nvSpPr>
      <xdr:spPr>
        <a:xfrm>
          <a:off x="7810500" y="1002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168949</xdr:rowOff>
    </xdr:from>
    <xdr:ext cx="599010" cy="259045"/>
    <xdr:sp macro="" textlink="">
      <xdr:nvSpPr>
        <xdr:cNvPr id="369" name="テキスト ボックス 368"/>
        <xdr:cNvSpPr txBox="1"/>
      </xdr:nvSpPr>
      <xdr:spPr>
        <a:xfrm>
          <a:off x="7561794" y="10113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233,274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153900</xdr:rowOff>
    </xdr:from>
    <xdr:to>
      <xdr:col>10</xdr:col>
      <xdr:colOff>155575</xdr:colOff>
      <xdr:row>58</xdr:row>
      <xdr:rowOff>84050</xdr:rowOff>
    </xdr:to>
    <xdr:sp macro="" textlink="">
      <xdr:nvSpPr>
        <xdr:cNvPr id="370" name="円/楕円 369"/>
        <xdr:cNvSpPr/>
      </xdr:nvSpPr>
      <xdr:spPr>
        <a:xfrm>
          <a:off x="6921500" y="992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100577</xdr:rowOff>
    </xdr:from>
    <xdr:ext cx="599010" cy="259045"/>
    <xdr:sp macro="" textlink="">
      <xdr:nvSpPr>
        <xdr:cNvPr id="371" name="テキスト ボックス 370"/>
        <xdr:cNvSpPr txBox="1"/>
      </xdr:nvSpPr>
      <xdr:spPr>
        <a:xfrm>
          <a:off x="6672794" y="9701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479,396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135040</xdr:rowOff>
    </xdr:from>
    <xdr:to>
      <xdr:col>15</xdr:col>
      <xdr:colOff>180975</xdr:colOff>
      <xdr:row>78</xdr:row>
      <xdr:rowOff>138305</xdr:rowOff>
    </xdr:to>
    <xdr:cxnSp macro="">
      <xdr:nvCxnSpPr>
        <xdr:cNvPr id="398" name="直線コネクタ 397"/>
        <xdr:cNvCxnSpPr/>
      </xdr:nvCxnSpPr>
      <xdr:spPr>
        <a:xfrm flipV="1">
          <a:off x="9639300" y="1350814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57047</xdr:rowOff>
    </xdr:from>
    <xdr:ext cx="599010" cy="259045"/>
    <xdr:sp macro="" textlink="">
      <xdr:nvSpPr>
        <xdr:cNvPr id="399" name="普通建設事業費 （ うち新規整備　）平均値テキスト"/>
        <xdr:cNvSpPr txBox="1"/>
      </xdr:nvSpPr>
      <xdr:spPr>
        <a:xfrm>
          <a:off x="10528300" y="13258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135158</xdr:rowOff>
    </xdr:from>
    <xdr:to>
      <xdr:col>14</xdr:col>
      <xdr:colOff>28575</xdr:colOff>
      <xdr:row>78</xdr:row>
      <xdr:rowOff>138305</xdr:rowOff>
    </xdr:to>
    <xdr:cxnSp macro="">
      <xdr:nvCxnSpPr>
        <xdr:cNvPr id="401" name="直線コネクタ 400"/>
        <xdr:cNvCxnSpPr/>
      </xdr:nvCxnSpPr>
      <xdr:spPr>
        <a:xfrm>
          <a:off x="8750300" y="13508258"/>
          <a:ext cx="889000" cy="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32522</xdr:rowOff>
    </xdr:from>
    <xdr:to>
      <xdr:col>14</xdr:col>
      <xdr:colOff>79375</xdr:colOff>
      <xdr:row>78</xdr:row>
      <xdr:rowOff>134122</xdr:rowOff>
    </xdr:to>
    <xdr:sp macro="" textlink="">
      <xdr:nvSpPr>
        <xdr:cNvPr id="402" name="フローチャート : 判断 401"/>
        <xdr:cNvSpPr/>
      </xdr:nvSpPr>
      <xdr:spPr>
        <a:xfrm>
          <a:off x="9588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150649</xdr:rowOff>
    </xdr:from>
    <xdr:ext cx="599010" cy="259045"/>
    <xdr:sp macro="" textlink="">
      <xdr:nvSpPr>
        <xdr:cNvPr id="403" name="テキスト ボックス 402"/>
        <xdr:cNvSpPr txBox="1"/>
      </xdr:nvSpPr>
      <xdr:spPr>
        <a:xfrm>
          <a:off x="9339794" y="1318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30586</xdr:rowOff>
    </xdr:from>
    <xdr:to>
      <xdr:col>12</xdr:col>
      <xdr:colOff>561975</xdr:colOff>
      <xdr:row>78</xdr:row>
      <xdr:rowOff>132186</xdr:rowOff>
    </xdr:to>
    <xdr:sp macro="" textlink="">
      <xdr:nvSpPr>
        <xdr:cNvPr id="404" name="フローチャート : 判断 403"/>
        <xdr:cNvSpPr/>
      </xdr:nvSpPr>
      <xdr:spPr>
        <a:xfrm>
          <a:off x="8699500" y="1340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148713</xdr:rowOff>
    </xdr:from>
    <xdr:ext cx="599010" cy="259045"/>
    <xdr:sp macro="" textlink="">
      <xdr:nvSpPr>
        <xdr:cNvPr id="405" name="テキスト ボックス 404"/>
        <xdr:cNvSpPr txBox="1"/>
      </xdr:nvSpPr>
      <xdr:spPr>
        <a:xfrm>
          <a:off x="8450794" y="1317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84240</xdr:rowOff>
    </xdr:from>
    <xdr:to>
      <xdr:col>15</xdr:col>
      <xdr:colOff>231775</xdr:colOff>
      <xdr:row>79</xdr:row>
      <xdr:rowOff>14390</xdr:rowOff>
    </xdr:to>
    <xdr:sp macro="" textlink="">
      <xdr:nvSpPr>
        <xdr:cNvPr id="411" name="円/楕円 410"/>
        <xdr:cNvSpPr/>
      </xdr:nvSpPr>
      <xdr:spPr>
        <a:xfrm>
          <a:off x="10426700" y="134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12598</xdr:rowOff>
    </xdr:from>
    <xdr:ext cx="534377" cy="259045"/>
    <xdr:sp macro="" textlink="">
      <xdr:nvSpPr>
        <xdr:cNvPr id="412" name="普通建設事業費 （ うち新規整備　）該当値テキスト"/>
        <xdr:cNvSpPr txBox="1"/>
      </xdr:nvSpPr>
      <xdr:spPr>
        <a:xfrm>
          <a:off x="10528300" y="1338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10,194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87505</xdr:rowOff>
    </xdr:from>
    <xdr:to>
      <xdr:col>14</xdr:col>
      <xdr:colOff>79375</xdr:colOff>
      <xdr:row>79</xdr:row>
      <xdr:rowOff>17655</xdr:rowOff>
    </xdr:to>
    <xdr:sp macro="" textlink="">
      <xdr:nvSpPr>
        <xdr:cNvPr id="413" name="円/楕円 412"/>
        <xdr:cNvSpPr/>
      </xdr:nvSpPr>
      <xdr:spPr>
        <a:xfrm>
          <a:off x="9588500" y="1346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8782</xdr:rowOff>
    </xdr:from>
    <xdr:ext cx="469744" cy="259045"/>
    <xdr:sp macro="" textlink="">
      <xdr:nvSpPr>
        <xdr:cNvPr id="414" name="テキスト ボックス 413"/>
        <xdr:cNvSpPr txBox="1"/>
      </xdr:nvSpPr>
      <xdr:spPr>
        <a:xfrm>
          <a:off x="9404427" y="1355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84358</xdr:rowOff>
    </xdr:from>
    <xdr:to>
      <xdr:col>12</xdr:col>
      <xdr:colOff>561975</xdr:colOff>
      <xdr:row>79</xdr:row>
      <xdr:rowOff>14508</xdr:rowOff>
    </xdr:to>
    <xdr:sp macro="" textlink="">
      <xdr:nvSpPr>
        <xdr:cNvPr id="415" name="円/楕円 414"/>
        <xdr:cNvSpPr/>
      </xdr:nvSpPr>
      <xdr:spPr>
        <a:xfrm>
          <a:off x="8699500" y="1345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5635</xdr:rowOff>
    </xdr:from>
    <xdr:ext cx="469744" cy="259045"/>
    <xdr:sp macro="" textlink="">
      <xdr:nvSpPr>
        <xdr:cNvPr id="416" name="テキスト ボックス 415"/>
        <xdr:cNvSpPr txBox="1"/>
      </xdr:nvSpPr>
      <xdr:spPr>
        <a:xfrm>
          <a:off x="8515427" y="1355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4336</xdr:rowOff>
    </xdr:from>
    <xdr:to>
      <xdr:col>15</xdr:col>
      <xdr:colOff>180975</xdr:colOff>
      <xdr:row>98</xdr:row>
      <xdr:rowOff>85187</xdr:rowOff>
    </xdr:to>
    <xdr:cxnSp macro="">
      <xdr:nvCxnSpPr>
        <xdr:cNvPr id="445" name="直線コネクタ 444"/>
        <xdr:cNvCxnSpPr/>
      </xdr:nvCxnSpPr>
      <xdr:spPr>
        <a:xfrm flipV="1">
          <a:off x="9639300" y="16634986"/>
          <a:ext cx="838200" cy="25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23235</xdr:rowOff>
    </xdr:from>
    <xdr:ext cx="599010" cy="259045"/>
    <xdr:sp macro="" textlink="">
      <xdr:nvSpPr>
        <xdr:cNvPr id="446" name="普通建設事業費 （ うち更新整備　）平均値テキスト"/>
        <xdr:cNvSpPr txBox="1"/>
      </xdr:nvSpPr>
      <xdr:spPr>
        <a:xfrm>
          <a:off x="10528300" y="16825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50110</xdr:rowOff>
    </xdr:from>
    <xdr:to>
      <xdr:col>14</xdr:col>
      <xdr:colOff>28575</xdr:colOff>
      <xdr:row>98</xdr:row>
      <xdr:rowOff>85187</xdr:rowOff>
    </xdr:to>
    <xdr:cxnSp macro="">
      <xdr:nvCxnSpPr>
        <xdr:cNvPr id="448" name="直線コネクタ 447"/>
        <xdr:cNvCxnSpPr/>
      </xdr:nvCxnSpPr>
      <xdr:spPr>
        <a:xfrm>
          <a:off x="8750300" y="16680760"/>
          <a:ext cx="889000" cy="20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65433</xdr:rowOff>
    </xdr:from>
    <xdr:to>
      <xdr:col>14</xdr:col>
      <xdr:colOff>79375</xdr:colOff>
      <xdr:row>98</xdr:row>
      <xdr:rowOff>167033</xdr:rowOff>
    </xdr:to>
    <xdr:sp macro="" textlink="">
      <xdr:nvSpPr>
        <xdr:cNvPr id="449" name="フローチャート : 判断 448"/>
        <xdr:cNvSpPr/>
      </xdr:nvSpPr>
      <xdr:spPr>
        <a:xfrm>
          <a:off x="9588500" y="1686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158160</xdr:rowOff>
    </xdr:from>
    <xdr:ext cx="599010" cy="259045"/>
    <xdr:sp macro="" textlink="">
      <xdr:nvSpPr>
        <xdr:cNvPr id="450" name="テキスト ボックス 449"/>
        <xdr:cNvSpPr txBox="1"/>
      </xdr:nvSpPr>
      <xdr:spPr>
        <a:xfrm>
          <a:off x="9339794" y="1696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64272</xdr:rowOff>
    </xdr:from>
    <xdr:to>
      <xdr:col>12</xdr:col>
      <xdr:colOff>561975</xdr:colOff>
      <xdr:row>98</xdr:row>
      <xdr:rowOff>165872</xdr:rowOff>
    </xdr:to>
    <xdr:sp macro="" textlink="">
      <xdr:nvSpPr>
        <xdr:cNvPr id="451" name="フローチャート : 判断 450"/>
        <xdr:cNvSpPr/>
      </xdr:nvSpPr>
      <xdr:spPr>
        <a:xfrm>
          <a:off x="8699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156999</xdr:rowOff>
    </xdr:from>
    <xdr:ext cx="599010" cy="259045"/>
    <xdr:sp macro="" textlink="">
      <xdr:nvSpPr>
        <xdr:cNvPr id="452" name="テキスト ボックス 451"/>
        <xdr:cNvSpPr txBox="1"/>
      </xdr:nvSpPr>
      <xdr:spPr>
        <a:xfrm>
          <a:off x="8450794" y="1695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124986</xdr:rowOff>
    </xdr:from>
    <xdr:to>
      <xdr:col>15</xdr:col>
      <xdr:colOff>231775</xdr:colOff>
      <xdr:row>97</xdr:row>
      <xdr:rowOff>55136</xdr:rowOff>
    </xdr:to>
    <xdr:sp macro="" textlink="">
      <xdr:nvSpPr>
        <xdr:cNvPr id="458" name="円/楕円 457"/>
        <xdr:cNvSpPr/>
      </xdr:nvSpPr>
      <xdr:spPr>
        <a:xfrm>
          <a:off x="10426700" y="1658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147863</xdr:rowOff>
    </xdr:from>
    <xdr:ext cx="599010" cy="259045"/>
    <xdr:sp macro="" textlink="">
      <xdr:nvSpPr>
        <xdr:cNvPr id="459" name="普通建設事業費 （ うち更新整備　）該当値テキスト"/>
        <xdr:cNvSpPr txBox="1"/>
      </xdr:nvSpPr>
      <xdr:spPr>
        <a:xfrm>
          <a:off x="10528300" y="16435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502,643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34387</xdr:rowOff>
    </xdr:from>
    <xdr:to>
      <xdr:col>14</xdr:col>
      <xdr:colOff>79375</xdr:colOff>
      <xdr:row>98</xdr:row>
      <xdr:rowOff>135987</xdr:rowOff>
    </xdr:to>
    <xdr:sp macro="" textlink="">
      <xdr:nvSpPr>
        <xdr:cNvPr id="460" name="円/楕円 459"/>
        <xdr:cNvSpPr/>
      </xdr:nvSpPr>
      <xdr:spPr>
        <a:xfrm>
          <a:off x="9588500" y="1683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152514</xdr:rowOff>
    </xdr:from>
    <xdr:ext cx="599010" cy="259045"/>
    <xdr:sp macro="" textlink="">
      <xdr:nvSpPr>
        <xdr:cNvPr id="461" name="テキスト ボックス 460"/>
        <xdr:cNvSpPr txBox="1"/>
      </xdr:nvSpPr>
      <xdr:spPr>
        <a:xfrm>
          <a:off x="9339794" y="16611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171,539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170760</xdr:rowOff>
    </xdr:from>
    <xdr:to>
      <xdr:col>12</xdr:col>
      <xdr:colOff>561975</xdr:colOff>
      <xdr:row>97</xdr:row>
      <xdr:rowOff>100910</xdr:rowOff>
    </xdr:to>
    <xdr:sp macro="" textlink="">
      <xdr:nvSpPr>
        <xdr:cNvPr id="462" name="円/楕円 461"/>
        <xdr:cNvSpPr/>
      </xdr:nvSpPr>
      <xdr:spPr>
        <a:xfrm>
          <a:off x="8699500" y="166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117437</xdr:rowOff>
    </xdr:from>
    <xdr:ext cx="599010" cy="259045"/>
    <xdr:sp macro="" textlink="">
      <xdr:nvSpPr>
        <xdr:cNvPr id="463" name="テキスト ボックス 462"/>
        <xdr:cNvSpPr txBox="1"/>
      </xdr:nvSpPr>
      <xdr:spPr>
        <a:xfrm>
          <a:off x="8450794" y="1640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442,573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98362</xdr:rowOff>
    </xdr:from>
    <xdr:to>
      <xdr:col>23</xdr:col>
      <xdr:colOff>517525</xdr:colOff>
      <xdr:row>39</xdr:row>
      <xdr:rowOff>98875</xdr:rowOff>
    </xdr:to>
    <xdr:cxnSp macro="">
      <xdr:nvCxnSpPr>
        <xdr:cNvPr id="494" name="直線コネクタ 493"/>
        <xdr:cNvCxnSpPr/>
      </xdr:nvCxnSpPr>
      <xdr:spPr>
        <a:xfrm>
          <a:off x="15481300" y="6784912"/>
          <a:ext cx="838200" cy="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53136</xdr:rowOff>
    </xdr:from>
    <xdr:ext cx="534377" cy="259045"/>
    <xdr:sp macro="" textlink="">
      <xdr:nvSpPr>
        <xdr:cNvPr id="495" name="災害復旧事業費平均値テキスト"/>
        <xdr:cNvSpPr txBox="1"/>
      </xdr:nvSpPr>
      <xdr:spPr>
        <a:xfrm>
          <a:off x="16370300" y="6568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98362</xdr:rowOff>
    </xdr:from>
    <xdr:to>
      <xdr:col>22</xdr:col>
      <xdr:colOff>365125</xdr:colOff>
      <xdr:row>39</xdr:row>
      <xdr:rowOff>98875</xdr:rowOff>
    </xdr:to>
    <xdr:cxnSp macro="">
      <xdr:nvCxnSpPr>
        <xdr:cNvPr id="497" name="直線コネクタ 496"/>
        <xdr:cNvCxnSpPr/>
      </xdr:nvCxnSpPr>
      <xdr:spPr>
        <a:xfrm flipV="1">
          <a:off x="14592300" y="6784912"/>
          <a:ext cx="889000" cy="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20521</xdr:rowOff>
    </xdr:from>
    <xdr:to>
      <xdr:col>22</xdr:col>
      <xdr:colOff>415925</xdr:colOff>
      <xdr:row>39</xdr:row>
      <xdr:rowOff>122121</xdr:rowOff>
    </xdr:to>
    <xdr:sp macro="" textlink="">
      <xdr:nvSpPr>
        <xdr:cNvPr id="498" name="フローチャート : 判断 497"/>
        <xdr:cNvSpPr/>
      </xdr:nvSpPr>
      <xdr:spPr>
        <a:xfrm>
          <a:off x="15430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138648</xdr:rowOff>
    </xdr:from>
    <xdr:ext cx="534377" cy="259045"/>
    <xdr:sp macro="" textlink="">
      <xdr:nvSpPr>
        <xdr:cNvPr id="499" name="テキスト ボックス 498"/>
        <xdr:cNvSpPr txBox="1"/>
      </xdr:nvSpPr>
      <xdr:spPr>
        <a:xfrm>
          <a:off x="15214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95771</xdr:rowOff>
    </xdr:from>
    <xdr:to>
      <xdr:col>21</xdr:col>
      <xdr:colOff>161925</xdr:colOff>
      <xdr:row>39</xdr:row>
      <xdr:rowOff>98875</xdr:rowOff>
    </xdr:to>
    <xdr:cxnSp macro="">
      <xdr:nvCxnSpPr>
        <xdr:cNvPr id="500" name="直線コネクタ 499"/>
        <xdr:cNvCxnSpPr/>
      </xdr:nvCxnSpPr>
      <xdr:spPr>
        <a:xfrm>
          <a:off x="13703300" y="6782321"/>
          <a:ext cx="889000" cy="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24832</xdr:rowOff>
    </xdr:from>
    <xdr:to>
      <xdr:col>21</xdr:col>
      <xdr:colOff>212725</xdr:colOff>
      <xdr:row>39</xdr:row>
      <xdr:rowOff>126432</xdr:rowOff>
    </xdr:to>
    <xdr:sp macro="" textlink="">
      <xdr:nvSpPr>
        <xdr:cNvPr id="501" name="フローチャート : 判断 500"/>
        <xdr:cNvSpPr/>
      </xdr:nvSpPr>
      <xdr:spPr>
        <a:xfrm>
          <a:off x="14541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142959</xdr:rowOff>
    </xdr:from>
    <xdr:ext cx="534377" cy="259045"/>
    <xdr:sp macro="" textlink="">
      <xdr:nvSpPr>
        <xdr:cNvPr id="502" name="テキスト ボックス 501"/>
        <xdr:cNvSpPr txBox="1"/>
      </xdr:nvSpPr>
      <xdr:spPr>
        <a:xfrm>
          <a:off x="14325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95771</xdr:rowOff>
    </xdr:from>
    <xdr:to>
      <xdr:col>19</xdr:col>
      <xdr:colOff>644525</xdr:colOff>
      <xdr:row>39</xdr:row>
      <xdr:rowOff>98058</xdr:rowOff>
    </xdr:to>
    <xdr:cxnSp macro="">
      <xdr:nvCxnSpPr>
        <xdr:cNvPr id="503" name="直線コネクタ 502"/>
        <xdr:cNvCxnSpPr/>
      </xdr:nvCxnSpPr>
      <xdr:spPr>
        <a:xfrm flipV="1">
          <a:off x="12814300" y="6782321"/>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22469</xdr:rowOff>
    </xdr:from>
    <xdr:to>
      <xdr:col>20</xdr:col>
      <xdr:colOff>9525</xdr:colOff>
      <xdr:row>39</xdr:row>
      <xdr:rowOff>124069</xdr:rowOff>
    </xdr:to>
    <xdr:sp macro="" textlink="">
      <xdr:nvSpPr>
        <xdr:cNvPr id="504" name="フローチャート : 判断 503"/>
        <xdr:cNvSpPr/>
      </xdr:nvSpPr>
      <xdr:spPr>
        <a:xfrm>
          <a:off x="13652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140596</xdr:rowOff>
    </xdr:from>
    <xdr:ext cx="534377" cy="259045"/>
    <xdr:sp macro="" textlink="">
      <xdr:nvSpPr>
        <xdr:cNvPr id="505" name="テキスト ボックス 504"/>
        <xdr:cNvSpPr txBox="1"/>
      </xdr:nvSpPr>
      <xdr:spPr>
        <a:xfrm>
          <a:off x="13436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7200</xdr:rowOff>
    </xdr:from>
    <xdr:to>
      <xdr:col>18</xdr:col>
      <xdr:colOff>492125</xdr:colOff>
      <xdr:row>39</xdr:row>
      <xdr:rowOff>108800</xdr:rowOff>
    </xdr:to>
    <xdr:sp macro="" textlink="">
      <xdr:nvSpPr>
        <xdr:cNvPr id="506" name="フローチャート : 判断 505"/>
        <xdr:cNvSpPr/>
      </xdr:nvSpPr>
      <xdr:spPr>
        <a:xfrm>
          <a:off x="12763500" y="66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125327</xdr:rowOff>
    </xdr:from>
    <xdr:ext cx="534377" cy="259045"/>
    <xdr:sp macro="" textlink="">
      <xdr:nvSpPr>
        <xdr:cNvPr id="507" name="テキスト ボックス 506"/>
        <xdr:cNvSpPr txBox="1"/>
      </xdr:nvSpPr>
      <xdr:spPr>
        <a:xfrm>
          <a:off x="12547111" y="64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48075</xdr:rowOff>
    </xdr:from>
    <xdr:to>
      <xdr:col>23</xdr:col>
      <xdr:colOff>568325</xdr:colOff>
      <xdr:row>39</xdr:row>
      <xdr:rowOff>149675</xdr:rowOff>
    </xdr:to>
    <xdr:sp macro="" textlink="">
      <xdr:nvSpPr>
        <xdr:cNvPr id="513" name="円/楕円 512"/>
        <xdr:cNvSpPr/>
      </xdr:nvSpPr>
      <xdr:spPr>
        <a:xfrm>
          <a:off x="16268700" y="67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8686</xdr:rowOff>
    </xdr:from>
    <xdr:ext cx="249299" cy="259045"/>
    <xdr:sp macro="" textlink="">
      <xdr:nvSpPr>
        <xdr:cNvPr id="514" name="災害復旧事業費該当値テキスト"/>
        <xdr:cNvSpPr txBox="1"/>
      </xdr:nvSpPr>
      <xdr:spPr>
        <a:xfrm>
          <a:off x="16370300" y="6695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47562</xdr:rowOff>
    </xdr:from>
    <xdr:to>
      <xdr:col>22</xdr:col>
      <xdr:colOff>415925</xdr:colOff>
      <xdr:row>39</xdr:row>
      <xdr:rowOff>149162</xdr:rowOff>
    </xdr:to>
    <xdr:sp macro="" textlink="">
      <xdr:nvSpPr>
        <xdr:cNvPr id="515" name="円/楕円 514"/>
        <xdr:cNvSpPr/>
      </xdr:nvSpPr>
      <xdr:spPr>
        <a:xfrm>
          <a:off x="15430500" y="673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140289</xdr:rowOff>
    </xdr:from>
    <xdr:ext cx="378565" cy="259045"/>
    <xdr:sp macro="" textlink="">
      <xdr:nvSpPr>
        <xdr:cNvPr id="516" name="テキスト ボックス 515"/>
        <xdr:cNvSpPr txBox="1"/>
      </xdr:nvSpPr>
      <xdr:spPr>
        <a:xfrm>
          <a:off x="15292017" y="6826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48075</xdr:rowOff>
    </xdr:from>
    <xdr:to>
      <xdr:col>21</xdr:col>
      <xdr:colOff>212725</xdr:colOff>
      <xdr:row>39</xdr:row>
      <xdr:rowOff>149675</xdr:rowOff>
    </xdr:to>
    <xdr:sp macro="" textlink="">
      <xdr:nvSpPr>
        <xdr:cNvPr id="517" name="円/楕円 516"/>
        <xdr:cNvSpPr/>
      </xdr:nvSpPr>
      <xdr:spPr>
        <a:xfrm>
          <a:off x="14541500" y="67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140802</xdr:rowOff>
    </xdr:from>
    <xdr:ext cx="249299" cy="259045"/>
    <xdr:sp macro="" textlink="">
      <xdr:nvSpPr>
        <xdr:cNvPr id="518" name="テキスト ボックス 517"/>
        <xdr:cNvSpPr txBox="1"/>
      </xdr:nvSpPr>
      <xdr:spPr>
        <a:xfrm>
          <a:off x="14467649" y="6827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44971</xdr:rowOff>
    </xdr:from>
    <xdr:to>
      <xdr:col>20</xdr:col>
      <xdr:colOff>9525</xdr:colOff>
      <xdr:row>39</xdr:row>
      <xdr:rowOff>146571</xdr:rowOff>
    </xdr:to>
    <xdr:sp macro="" textlink="">
      <xdr:nvSpPr>
        <xdr:cNvPr id="519" name="円/楕円 518"/>
        <xdr:cNvSpPr/>
      </xdr:nvSpPr>
      <xdr:spPr>
        <a:xfrm>
          <a:off x="13652500" y="673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137698</xdr:rowOff>
    </xdr:from>
    <xdr:ext cx="469744" cy="259045"/>
    <xdr:sp macro="" textlink="">
      <xdr:nvSpPr>
        <xdr:cNvPr id="520" name="テキスト ボックス 519"/>
        <xdr:cNvSpPr txBox="1"/>
      </xdr:nvSpPr>
      <xdr:spPr>
        <a:xfrm>
          <a:off x="13468427" y="6824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1,903</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47258</xdr:rowOff>
    </xdr:from>
    <xdr:to>
      <xdr:col>18</xdr:col>
      <xdr:colOff>492125</xdr:colOff>
      <xdr:row>39</xdr:row>
      <xdr:rowOff>148858</xdr:rowOff>
    </xdr:to>
    <xdr:sp macro="" textlink="">
      <xdr:nvSpPr>
        <xdr:cNvPr id="521" name="円/楕円 520"/>
        <xdr:cNvSpPr/>
      </xdr:nvSpPr>
      <xdr:spPr>
        <a:xfrm>
          <a:off x="12763500" y="673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139985</xdr:rowOff>
    </xdr:from>
    <xdr:ext cx="378565" cy="259045"/>
    <xdr:sp macro="" textlink="">
      <xdr:nvSpPr>
        <xdr:cNvPr id="522" name="テキスト ボックス 521"/>
        <xdr:cNvSpPr txBox="1"/>
      </xdr:nvSpPr>
      <xdr:spPr>
        <a:xfrm>
          <a:off x="12625017" y="6826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3" name="直線コネクタ 53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4" name="テキスト ボックス 53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5" name="直線コネクタ 53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6" name="テキスト ボックス 53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38" name="テキスト ボックス 537"/>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9" name="直線コネクタ 53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0" name="テキスト ボックス 539"/>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1" name="直線コネクタ 54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2" name="テキスト ボックス 541"/>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4" name="テキスト ボックス 54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6" name="直線コネクタ 545"/>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7"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9"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0" name="直線コネクタ 54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1" name="直線コネクタ 550"/>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2"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3" name="フローチャート : 判断 55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4" name="直線コネクタ 553"/>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5" name="フローチャート : 判断 554"/>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6" name="テキスト ボックス 55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7" name="直線コネクタ 556"/>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8" name="フローチャート : 判断 557"/>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0" name="直線コネクタ 559"/>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1" name="フローチャート : 判断 560"/>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2" name="テキスト ボックス 561"/>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3" name="フローチャート : 判断 562"/>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4" name="テキスト ボックス 563"/>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0" name="円/楕円 56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1"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2" name="円/楕円 57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3" name="テキスト ボックス 572"/>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4" name="円/楕円 57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5" name="テキスト ボックス 574"/>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6" name="円/楕円 57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7" name="テキスト ボックス 576"/>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8" name="円/楕円 57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9" name="テキスト ボックス 578"/>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93" name="テキスト ボックス 59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5" name="テキスト ボックス 59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7" name="テキスト ボックス 59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01" name="テキスト ボックス 600"/>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5" name="直線コネクタ 604"/>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6" name="公債費最小値テキスト"/>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7" name="直線コネクタ 606"/>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8" name="公債費最大値テキスト"/>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9" name="直線コネクタ 608"/>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161054</xdr:rowOff>
    </xdr:from>
    <xdr:to>
      <xdr:col>23</xdr:col>
      <xdr:colOff>517525</xdr:colOff>
      <xdr:row>78</xdr:row>
      <xdr:rowOff>20678</xdr:rowOff>
    </xdr:to>
    <xdr:cxnSp macro="">
      <xdr:nvCxnSpPr>
        <xdr:cNvPr id="610" name="直線コネクタ 609"/>
        <xdr:cNvCxnSpPr/>
      </xdr:nvCxnSpPr>
      <xdr:spPr>
        <a:xfrm>
          <a:off x="15481300" y="13362704"/>
          <a:ext cx="838200" cy="3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121176</xdr:rowOff>
    </xdr:from>
    <xdr:ext cx="599010" cy="259045"/>
    <xdr:sp macro="" textlink="">
      <xdr:nvSpPr>
        <xdr:cNvPr id="611" name="公債費平均値テキスト"/>
        <xdr:cNvSpPr txBox="1"/>
      </xdr:nvSpPr>
      <xdr:spPr>
        <a:xfrm>
          <a:off x="16370300" y="13322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12" name="フローチャート : 判断 611"/>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161054</xdr:rowOff>
    </xdr:from>
    <xdr:to>
      <xdr:col>22</xdr:col>
      <xdr:colOff>365125</xdr:colOff>
      <xdr:row>78</xdr:row>
      <xdr:rowOff>26781</xdr:rowOff>
    </xdr:to>
    <xdr:cxnSp macro="">
      <xdr:nvCxnSpPr>
        <xdr:cNvPr id="613" name="直線コネクタ 612"/>
        <xdr:cNvCxnSpPr/>
      </xdr:nvCxnSpPr>
      <xdr:spPr>
        <a:xfrm flipV="1">
          <a:off x="14592300" y="13362704"/>
          <a:ext cx="889000" cy="3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23034</xdr:rowOff>
    </xdr:from>
    <xdr:to>
      <xdr:col>22</xdr:col>
      <xdr:colOff>415925</xdr:colOff>
      <xdr:row>78</xdr:row>
      <xdr:rowOff>124634</xdr:rowOff>
    </xdr:to>
    <xdr:sp macro="" textlink="">
      <xdr:nvSpPr>
        <xdr:cNvPr id="614" name="フローチャート : 判断 613"/>
        <xdr:cNvSpPr/>
      </xdr:nvSpPr>
      <xdr:spPr>
        <a:xfrm>
          <a:off x="15430500" y="133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115761</xdr:rowOff>
    </xdr:from>
    <xdr:ext cx="599010" cy="259045"/>
    <xdr:sp macro="" textlink="">
      <xdr:nvSpPr>
        <xdr:cNvPr id="615" name="テキスト ボックス 614"/>
        <xdr:cNvSpPr txBox="1"/>
      </xdr:nvSpPr>
      <xdr:spPr>
        <a:xfrm>
          <a:off x="15181794" y="1348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26781</xdr:rowOff>
    </xdr:from>
    <xdr:to>
      <xdr:col>21</xdr:col>
      <xdr:colOff>161925</xdr:colOff>
      <xdr:row>78</xdr:row>
      <xdr:rowOff>44628</xdr:rowOff>
    </xdr:to>
    <xdr:cxnSp macro="">
      <xdr:nvCxnSpPr>
        <xdr:cNvPr id="616" name="直線コネクタ 615"/>
        <xdr:cNvCxnSpPr/>
      </xdr:nvCxnSpPr>
      <xdr:spPr>
        <a:xfrm flipV="1">
          <a:off x="13703300" y="13399881"/>
          <a:ext cx="889000" cy="1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163854</xdr:rowOff>
    </xdr:from>
    <xdr:to>
      <xdr:col>21</xdr:col>
      <xdr:colOff>212725</xdr:colOff>
      <xdr:row>78</xdr:row>
      <xdr:rowOff>94004</xdr:rowOff>
    </xdr:to>
    <xdr:sp macro="" textlink="">
      <xdr:nvSpPr>
        <xdr:cNvPr id="617" name="フローチャート : 判断 616"/>
        <xdr:cNvSpPr/>
      </xdr:nvSpPr>
      <xdr:spPr>
        <a:xfrm>
          <a:off x="14541500" y="133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85131</xdr:rowOff>
    </xdr:from>
    <xdr:ext cx="599010" cy="259045"/>
    <xdr:sp macro="" textlink="">
      <xdr:nvSpPr>
        <xdr:cNvPr id="618" name="テキスト ボックス 617"/>
        <xdr:cNvSpPr txBox="1"/>
      </xdr:nvSpPr>
      <xdr:spPr>
        <a:xfrm>
          <a:off x="14292794" y="1345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27046</xdr:rowOff>
    </xdr:from>
    <xdr:to>
      <xdr:col>19</xdr:col>
      <xdr:colOff>644525</xdr:colOff>
      <xdr:row>78</xdr:row>
      <xdr:rowOff>44628</xdr:rowOff>
    </xdr:to>
    <xdr:cxnSp macro="">
      <xdr:nvCxnSpPr>
        <xdr:cNvPr id="619" name="直線コネクタ 618"/>
        <xdr:cNvCxnSpPr/>
      </xdr:nvCxnSpPr>
      <xdr:spPr>
        <a:xfrm>
          <a:off x="12814300" y="13400146"/>
          <a:ext cx="889000" cy="1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161627</xdr:rowOff>
    </xdr:from>
    <xdr:to>
      <xdr:col>20</xdr:col>
      <xdr:colOff>9525</xdr:colOff>
      <xdr:row>78</xdr:row>
      <xdr:rowOff>91777</xdr:rowOff>
    </xdr:to>
    <xdr:sp macro="" textlink="">
      <xdr:nvSpPr>
        <xdr:cNvPr id="620" name="フローチャート : 判断 619"/>
        <xdr:cNvSpPr/>
      </xdr:nvSpPr>
      <xdr:spPr>
        <a:xfrm>
          <a:off x="136525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108304</xdr:rowOff>
    </xdr:from>
    <xdr:ext cx="599010" cy="259045"/>
    <xdr:sp macro="" textlink="">
      <xdr:nvSpPr>
        <xdr:cNvPr id="621" name="テキスト ボックス 620"/>
        <xdr:cNvSpPr txBox="1"/>
      </xdr:nvSpPr>
      <xdr:spPr>
        <a:xfrm>
          <a:off x="13403794" y="1313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150186</xdr:rowOff>
    </xdr:from>
    <xdr:to>
      <xdr:col>18</xdr:col>
      <xdr:colOff>492125</xdr:colOff>
      <xdr:row>78</xdr:row>
      <xdr:rowOff>80336</xdr:rowOff>
    </xdr:to>
    <xdr:sp macro="" textlink="">
      <xdr:nvSpPr>
        <xdr:cNvPr id="622" name="フローチャート : 判断 621"/>
        <xdr:cNvSpPr/>
      </xdr:nvSpPr>
      <xdr:spPr>
        <a:xfrm>
          <a:off x="12763500" y="1335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71463</xdr:rowOff>
    </xdr:from>
    <xdr:ext cx="599010" cy="259045"/>
    <xdr:sp macro="" textlink="">
      <xdr:nvSpPr>
        <xdr:cNvPr id="623" name="テキスト ボックス 622"/>
        <xdr:cNvSpPr txBox="1"/>
      </xdr:nvSpPr>
      <xdr:spPr>
        <a:xfrm>
          <a:off x="12514794" y="1344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141328</xdr:rowOff>
    </xdr:from>
    <xdr:to>
      <xdr:col>23</xdr:col>
      <xdr:colOff>568325</xdr:colOff>
      <xdr:row>78</xdr:row>
      <xdr:rowOff>71478</xdr:rowOff>
    </xdr:to>
    <xdr:sp macro="" textlink="">
      <xdr:nvSpPr>
        <xdr:cNvPr id="629" name="円/楕円 628"/>
        <xdr:cNvSpPr/>
      </xdr:nvSpPr>
      <xdr:spPr>
        <a:xfrm>
          <a:off x="16268700" y="1334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164205</xdr:rowOff>
    </xdr:from>
    <xdr:ext cx="599010" cy="259045"/>
    <xdr:sp macro="" textlink="">
      <xdr:nvSpPr>
        <xdr:cNvPr id="630" name="公債費該当値テキスト"/>
        <xdr:cNvSpPr txBox="1"/>
      </xdr:nvSpPr>
      <xdr:spPr>
        <a:xfrm>
          <a:off x="16370300" y="1319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152,892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110254</xdr:rowOff>
    </xdr:from>
    <xdr:to>
      <xdr:col>22</xdr:col>
      <xdr:colOff>415925</xdr:colOff>
      <xdr:row>78</xdr:row>
      <xdr:rowOff>40404</xdr:rowOff>
    </xdr:to>
    <xdr:sp macro="" textlink="">
      <xdr:nvSpPr>
        <xdr:cNvPr id="631" name="円/楕円 630"/>
        <xdr:cNvSpPr/>
      </xdr:nvSpPr>
      <xdr:spPr>
        <a:xfrm>
          <a:off x="15430500" y="1331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56931</xdr:rowOff>
    </xdr:from>
    <xdr:ext cx="599010" cy="259045"/>
    <xdr:sp macro="" textlink="">
      <xdr:nvSpPr>
        <xdr:cNvPr id="632" name="テキスト ボックス 631"/>
        <xdr:cNvSpPr txBox="1"/>
      </xdr:nvSpPr>
      <xdr:spPr>
        <a:xfrm>
          <a:off x="15181794" y="13087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171,922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147431</xdr:rowOff>
    </xdr:from>
    <xdr:to>
      <xdr:col>21</xdr:col>
      <xdr:colOff>212725</xdr:colOff>
      <xdr:row>78</xdr:row>
      <xdr:rowOff>77581</xdr:rowOff>
    </xdr:to>
    <xdr:sp macro="" textlink="">
      <xdr:nvSpPr>
        <xdr:cNvPr id="633" name="円/楕円 632"/>
        <xdr:cNvSpPr/>
      </xdr:nvSpPr>
      <xdr:spPr>
        <a:xfrm>
          <a:off x="14541500" y="1334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94108</xdr:rowOff>
    </xdr:from>
    <xdr:ext cx="599010" cy="259045"/>
    <xdr:sp macro="" textlink="">
      <xdr:nvSpPr>
        <xdr:cNvPr id="634" name="テキスト ボックス 633"/>
        <xdr:cNvSpPr txBox="1"/>
      </xdr:nvSpPr>
      <xdr:spPr>
        <a:xfrm>
          <a:off x="14292794" y="13124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149,154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165278</xdr:rowOff>
    </xdr:from>
    <xdr:to>
      <xdr:col>20</xdr:col>
      <xdr:colOff>9525</xdr:colOff>
      <xdr:row>78</xdr:row>
      <xdr:rowOff>95428</xdr:rowOff>
    </xdr:to>
    <xdr:sp macro="" textlink="">
      <xdr:nvSpPr>
        <xdr:cNvPr id="635" name="円/楕円 634"/>
        <xdr:cNvSpPr/>
      </xdr:nvSpPr>
      <xdr:spPr>
        <a:xfrm>
          <a:off x="13652500" y="1336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86555</xdr:rowOff>
    </xdr:from>
    <xdr:ext cx="599010" cy="259045"/>
    <xdr:sp macro="" textlink="">
      <xdr:nvSpPr>
        <xdr:cNvPr id="636" name="テキスト ボックス 635"/>
        <xdr:cNvSpPr txBox="1"/>
      </xdr:nvSpPr>
      <xdr:spPr>
        <a:xfrm>
          <a:off x="13403794" y="13459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138,224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147696</xdr:rowOff>
    </xdr:from>
    <xdr:to>
      <xdr:col>18</xdr:col>
      <xdr:colOff>492125</xdr:colOff>
      <xdr:row>78</xdr:row>
      <xdr:rowOff>77846</xdr:rowOff>
    </xdr:to>
    <xdr:sp macro="" textlink="">
      <xdr:nvSpPr>
        <xdr:cNvPr id="637" name="円/楕円 636"/>
        <xdr:cNvSpPr/>
      </xdr:nvSpPr>
      <xdr:spPr>
        <a:xfrm>
          <a:off x="12763500" y="1334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94373</xdr:rowOff>
    </xdr:from>
    <xdr:ext cx="599010" cy="259045"/>
    <xdr:sp macro="" textlink="">
      <xdr:nvSpPr>
        <xdr:cNvPr id="638" name="テキスト ボックス 637"/>
        <xdr:cNvSpPr txBox="1"/>
      </xdr:nvSpPr>
      <xdr:spPr>
        <a:xfrm>
          <a:off x="12514794" y="1312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62" name="直線コネクタ 661"/>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63" name="積立金最小値テキスト"/>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4" name="直線コネクタ 663"/>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5" name="積立金最大値テキスト"/>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6" name="直線コネクタ 665"/>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114054</xdr:rowOff>
    </xdr:from>
    <xdr:to>
      <xdr:col>23</xdr:col>
      <xdr:colOff>517525</xdr:colOff>
      <xdr:row>98</xdr:row>
      <xdr:rowOff>151160</xdr:rowOff>
    </xdr:to>
    <xdr:cxnSp macro="">
      <xdr:nvCxnSpPr>
        <xdr:cNvPr id="667" name="直線コネクタ 666"/>
        <xdr:cNvCxnSpPr/>
      </xdr:nvCxnSpPr>
      <xdr:spPr>
        <a:xfrm flipV="1">
          <a:off x="15481300" y="16916154"/>
          <a:ext cx="838200" cy="3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76178</xdr:rowOff>
    </xdr:from>
    <xdr:ext cx="534377" cy="259045"/>
    <xdr:sp macro="" textlink="">
      <xdr:nvSpPr>
        <xdr:cNvPr id="668" name="積立金平均値テキスト"/>
        <xdr:cNvSpPr txBox="1"/>
      </xdr:nvSpPr>
      <xdr:spPr>
        <a:xfrm>
          <a:off x="16370300" y="16706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9" name="フローチャート : 判断 668"/>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151160</xdr:rowOff>
    </xdr:from>
    <xdr:to>
      <xdr:col>22</xdr:col>
      <xdr:colOff>365125</xdr:colOff>
      <xdr:row>98</xdr:row>
      <xdr:rowOff>153470</xdr:rowOff>
    </xdr:to>
    <xdr:cxnSp macro="">
      <xdr:nvCxnSpPr>
        <xdr:cNvPr id="670" name="直線コネクタ 669"/>
        <xdr:cNvCxnSpPr/>
      </xdr:nvCxnSpPr>
      <xdr:spPr>
        <a:xfrm flipV="1">
          <a:off x="14592300" y="16953260"/>
          <a:ext cx="889000" cy="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124513</xdr:rowOff>
    </xdr:from>
    <xdr:to>
      <xdr:col>22</xdr:col>
      <xdr:colOff>415925</xdr:colOff>
      <xdr:row>98</xdr:row>
      <xdr:rowOff>54663</xdr:rowOff>
    </xdr:to>
    <xdr:sp macro="" textlink="">
      <xdr:nvSpPr>
        <xdr:cNvPr id="671" name="フローチャート : 判断 670"/>
        <xdr:cNvSpPr/>
      </xdr:nvSpPr>
      <xdr:spPr>
        <a:xfrm>
          <a:off x="15430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71190</xdr:rowOff>
    </xdr:from>
    <xdr:ext cx="599010" cy="259045"/>
    <xdr:sp macro="" textlink="">
      <xdr:nvSpPr>
        <xdr:cNvPr id="672" name="テキスト ボックス 671"/>
        <xdr:cNvSpPr txBox="1"/>
      </xdr:nvSpPr>
      <xdr:spPr>
        <a:xfrm>
          <a:off x="15181794" y="165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153470</xdr:rowOff>
    </xdr:from>
    <xdr:to>
      <xdr:col>21</xdr:col>
      <xdr:colOff>161925</xdr:colOff>
      <xdr:row>99</xdr:row>
      <xdr:rowOff>1250</xdr:rowOff>
    </xdr:to>
    <xdr:cxnSp macro="">
      <xdr:nvCxnSpPr>
        <xdr:cNvPr id="673" name="直線コネクタ 672"/>
        <xdr:cNvCxnSpPr/>
      </xdr:nvCxnSpPr>
      <xdr:spPr>
        <a:xfrm flipV="1">
          <a:off x="13703300" y="16955570"/>
          <a:ext cx="889000" cy="1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90940</xdr:rowOff>
    </xdr:from>
    <xdr:to>
      <xdr:col>21</xdr:col>
      <xdr:colOff>212725</xdr:colOff>
      <xdr:row>99</xdr:row>
      <xdr:rowOff>21090</xdr:rowOff>
    </xdr:to>
    <xdr:sp macro="" textlink="">
      <xdr:nvSpPr>
        <xdr:cNvPr id="674" name="フローチャート : 判断 673"/>
        <xdr:cNvSpPr/>
      </xdr:nvSpPr>
      <xdr:spPr>
        <a:xfrm>
          <a:off x="14541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37617</xdr:rowOff>
    </xdr:from>
    <xdr:ext cx="534377" cy="259045"/>
    <xdr:sp macro="" textlink="">
      <xdr:nvSpPr>
        <xdr:cNvPr id="675" name="テキスト ボックス 674"/>
        <xdr:cNvSpPr txBox="1"/>
      </xdr:nvSpPr>
      <xdr:spPr>
        <a:xfrm>
          <a:off x="14325111" y="1666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625</xdr:rowOff>
    </xdr:from>
    <xdr:to>
      <xdr:col>19</xdr:col>
      <xdr:colOff>644525</xdr:colOff>
      <xdr:row>99</xdr:row>
      <xdr:rowOff>1250</xdr:rowOff>
    </xdr:to>
    <xdr:cxnSp macro="">
      <xdr:nvCxnSpPr>
        <xdr:cNvPr id="676" name="直線コネクタ 675"/>
        <xdr:cNvCxnSpPr/>
      </xdr:nvCxnSpPr>
      <xdr:spPr>
        <a:xfrm>
          <a:off x="12814300" y="16974175"/>
          <a:ext cx="889000" cy="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39089</xdr:rowOff>
    </xdr:from>
    <xdr:to>
      <xdr:col>20</xdr:col>
      <xdr:colOff>9525</xdr:colOff>
      <xdr:row>98</xdr:row>
      <xdr:rowOff>140689</xdr:rowOff>
    </xdr:to>
    <xdr:sp macro="" textlink="">
      <xdr:nvSpPr>
        <xdr:cNvPr id="677" name="フローチャート : 判断 676"/>
        <xdr:cNvSpPr/>
      </xdr:nvSpPr>
      <xdr:spPr>
        <a:xfrm>
          <a:off x="13652500" y="168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157216</xdr:rowOff>
    </xdr:from>
    <xdr:ext cx="534377" cy="259045"/>
    <xdr:sp macro="" textlink="">
      <xdr:nvSpPr>
        <xdr:cNvPr id="678" name="テキスト ボックス 677"/>
        <xdr:cNvSpPr txBox="1"/>
      </xdr:nvSpPr>
      <xdr:spPr>
        <a:xfrm>
          <a:off x="13436111" y="1661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21814</xdr:rowOff>
    </xdr:from>
    <xdr:to>
      <xdr:col>18</xdr:col>
      <xdr:colOff>492125</xdr:colOff>
      <xdr:row>98</xdr:row>
      <xdr:rowOff>123414</xdr:rowOff>
    </xdr:to>
    <xdr:sp macro="" textlink="">
      <xdr:nvSpPr>
        <xdr:cNvPr id="679" name="フローチャート : 判断 678"/>
        <xdr:cNvSpPr/>
      </xdr:nvSpPr>
      <xdr:spPr>
        <a:xfrm>
          <a:off x="12763500" y="168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139941</xdr:rowOff>
    </xdr:from>
    <xdr:ext cx="599010" cy="259045"/>
    <xdr:sp macro="" textlink="">
      <xdr:nvSpPr>
        <xdr:cNvPr id="680" name="テキスト ボックス 679"/>
        <xdr:cNvSpPr txBox="1"/>
      </xdr:nvSpPr>
      <xdr:spPr>
        <a:xfrm>
          <a:off x="12514794" y="1659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63254</xdr:rowOff>
    </xdr:from>
    <xdr:to>
      <xdr:col>23</xdr:col>
      <xdr:colOff>568325</xdr:colOff>
      <xdr:row>98</xdr:row>
      <xdr:rowOff>164854</xdr:rowOff>
    </xdr:to>
    <xdr:sp macro="" textlink="">
      <xdr:nvSpPr>
        <xdr:cNvPr id="686" name="円/楕円 685"/>
        <xdr:cNvSpPr/>
      </xdr:nvSpPr>
      <xdr:spPr>
        <a:xfrm>
          <a:off x="16268700" y="1686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31728</xdr:rowOff>
    </xdr:from>
    <xdr:ext cx="534377" cy="259045"/>
    <xdr:sp macro="" textlink="">
      <xdr:nvSpPr>
        <xdr:cNvPr id="687" name="積立金該当値テキスト"/>
        <xdr:cNvSpPr txBox="1"/>
      </xdr:nvSpPr>
      <xdr:spPr>
        <a:xfrm>
          <a:off x="16370300" y="1683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80,194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100360</xdr:rowOff>
    </xdr:from>
    <xdr:to>
      <xdr:col>22</xdr:col>
      <xdr:colOff>415925</xdr:colOff>
      <xdr:row>99</xdr:row>
      <xdr:rowOff>30510</xdr:rowOff>
    </xdr:to>
    <xdr:sp macro="" textlink="">
      <xdr:nvSpPr>
        <xdr:cNvPr id="688" name="円/楕円 687"/>
        <xdr:cNvSpPr/>
      </xdr:nvSpPr>
      <xdr:spPr>
        <a:xfrm>
          <a:off x="15430500" y="1690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21637</xdr:rowOff>
    </xdr:from>
    <xdr:ext cx="534377" cy="259045"/>
    <xdr:sp macro="" textlink="">
      <xdr:nvSpPr>
        <xdr:cNvPr id="689" name="テキスト ボックス 688"/>
        <xdr:cNvSpPr txBox="1"/>
      </xdr:nvSpPr>
      <xdr:spPr>
        <a:xfrm>
          <a:off x="15214111" y="1699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50,976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102670</xdr:rowOff>
    </xdr:from>
    <xdr:to>
      <xdr:col>21</xdr:col>
      <xdr:colOff>212725</xdr:colOff>
      <xdr:row>99</xdr:row>
      <xdr:rowOff>32820</xdr:rowOff>
    </xdr:to>
    <xdr:sp macro="" textlink="">
      <xdr:nvSpPr>
        <xdr:cNvPr id="690" name="円/楕円 689"/>
        <xdr:cNvSpPr/>
      </xdr:nvSpPr>
      <xdr:spPr>
        <a:xfrm>
          <a:off x="14541500" y="1690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23947</xdr:rowOff>
    </xdr:from>
    <xdr:ext cx="534377" cy="259045"/>
    <xdr:sp macro="" textlink="">
      <xdr:nvSpPr>
        <xdr:cNvPr id="691" name="テキスト ボックス 690"/>
        <xdr:cNvSpPr txBox="1"/>
      </xdr:nvSpPr>
      <xdr:spPr>
        <a:xfrm>
          <a:off x="14325111" y="1699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49,158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121900</xdr:rowOff>
    </xdr:from>
    <xdr:to>
      <xdr:col>20</xdr:col>
      <xdr:colOff>9525</xdr:colOff>
      <xdr:row>99</xdr:row>
      <xdr:rowOff>52050</xdr:rowOff>
    </xdr:to>
    <xdr:sp macro="" textlink="">
      <xdr:nvSpPr>
        <xdr:cNvPr id="692" name="円/楕円 691"/>
        <xdr:cNvSpPr/>
      </xdr:nvSpPr>
      <xdr:spPr>
        <a:xfrm>
          <a:off x="13652500" y="1692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43177</xdr:rowOff>
    </xdr:from>
    <xdr:ext cx="534377" cy="259045"/>
    <xdr:sp macro="" textlink="">
      <xdr:nvSpPr>
        <xdr:cNvPr id="693" name="テキスト ボックス 692"/>
        <xdr:cNvSpPr txBox="1"/>
      </xdr:nvSpPr>
      <xdr:spPr>
        <a:xfrm>
          <a:off x="13436111" y="1701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34,016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121275</xdr:rowOff>
    </xdr:from>
    <xdr:to>
      <xdr:col>18</xdr:col>
      <xdr:colOff>492125</xdr:colOff>
      <xdr:row>99</xdr:row>
      <xdr:rowOff>51425</xdr:rowOff>
    </xdr:to>
    <xdr:sp macro="" textlink="">
      <xdr:nvSpPr>
        <xdr:cNvPr id="694" name="円/楕円 693"/>
        <xdr:cNvSpPr/>
      </xdr:nvSpPr>
      <xdr:spPr>
        <a:xfrm>
          <a:off x="12763500" y="1692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42552</xdr:rowOff>
    </xdr:from>
    <xdr:ext cx="534377" cy="259045"/>
    <xdr:sp macro="" textlink="">
      <xdr:nvSpPr>
        <xdr:cNvPr id="695" name="テキスト ボックス 694"/>
        <xdr:cNvSpPr txBox="1"/>
      </xdr:nvSpPr>
      <xdr:spPr>
        <a:xfrm>
          <a:off x="12547111" y="1701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6" name="直線コネクタ 70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7" name="テキスト ボックス 70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8" name="直線コネクタ 70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9" name="テキスト ボックス 70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0" name="直線コネクタ 70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1" name="テキスト ボックス 71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2" name="直線コネクタ 71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3" name="テキスト ボックス 71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5" name="テキスト ボックス 71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17" name="直線コネクタ 716"/>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9" name="直線コネクタ 71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20" name="投資及び出資金最大値テキスト"/>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21" name="直線コネクタ 720"/>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138100</xdr:rowOff>
    </xdr:from>
    <xdr:to>
      <xdr:col>32</xdr:col>
      <xdr:colOff>187325</xdr:colOff>
      <xdr:row>38</xdr:row>
      <xdr:rowOff>138877</xdr:rowOff>
    </xdr:to>
    <xdr:cxnSp macro="">
      <xdr:nvCxnSpPr>
        <xdr:cNvPr id="722" name="直線コネクタ 721"/>
        <xdr:cNvCxnSpPr/>
      </xdr:nvCxnSpPr>
      <xdr:spPr>
        <a:xfrm>
          <a:off x="21323300" y="6653200"/>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59702</xdr:rowOff>
    </xdr:from>
    <xdr:ext cx="469744" cy="259045"/>
    <xdr:sp macro="" textlink="">
      <xdr:nvSpPr>
        <xdr:cNvPr id="723" name="投資及び出資金平均値テキスト"/>
        <xdr:cNvSpPr txBox="1"/>
      </xdr:nvSpPr>
      <xdr:spPr>
        <a:xfrm>
          <a:off x="22212300" y="6403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24" name="フローチャート : 判断 723"/>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138100</xdr:rowOff>
    </xdr:from>
    <xdr:to>
      <xdr:col>31</xdr:col>
      <xdr:colOff>34925</xdr:colOff>
      <xdr:row>38</xdr:row>
      <xdr:rowOff>138557</xdr:rowOff>
    </xdr:to>
    <xdr:cxnSp macro="">
      <xdr:nvCxnSpPr>
        <xdr:cNvPr id="725" name="直線コネクタ 724"/>
        <xdr:cNvCxnSpPr/>
      </xdr:nvCxnSpPr>
      <xdr:spPr>
        <a:xfrm flipV="1">
          <a:off x="20434300" y="665320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37602</xdr:rowOff>
    </xdr:from>
    <xdr:to>
      <xdr:col>31</xdr:col>
      <xdr:colOff>85725</xdr:colOff>
      <xdr:row>38</xdr:row>
      <xdr:rowOff>139202</xdr:rowOff>
    </xdr:to>
    <xdr:sp macro="" textlink="">
      <xdr:nvSpPr>
        <xdr:cNvPr id="726" name="フローチャート : 判断 725"/>
        <xdr:cNvSpPr/>
      </xdr:nvSpPr>
      <xdr:spPr>
        <a:xfrm>
          <a:off x="21272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155729</xdr:rowOff>
    </xdr:from>
    <xdr:ext cx="469744" cy="259045"/>
    <xdr:sp macro="" textlink="">
      <xdr:nvSpPr>
        <xdr:cNvPr id="727" name="テキスト ボックス 726"/>
        <xdr:cNvSpPr txBox="1"/>
      </xdr:nvSpPr>
      <xdr:spPr>
        <a:xfrm>
          <a:off x="21088427" y="63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138557</xdr:rowOff>
    </xdr:from>
    <xdr:to>
      <xdr:col>29</xdr:col>
      <xdr:colOff>517525</xdr:colOff>
      <xdr:row>38</xdr:row>
      <xdr:rowOff>139334</xdr:rowOff>
    </xdr:to>
    <xdr:cxnSp macro="">
      <xdr:nvCxnSpPr>
        <xdr:cNvPr id="728" name="直線コネクタ 727"/>
        <xdr:cNvCxnSpPr/>
      </xdr:nvCxnSpPr>
      <xdr:spPr>
        <a:xfrm flipV="1">
          <a:off x="19545300" y="6653657"/>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71664</xdr:rowOff>
    </xdr:from>
    <xdr:to>
      <xdr:col>29</xdr:col>
      <xdr:colOff>568325</xdr:colOff>
      <xdr:row>39</xdr:row>
      <xdr:rowOff>1814</xdr:rowOff>
    </xdr:to>
    <xdr:sp macro="" textlink="">
      <xdr:nvSpPr>
        <xdr:cNvPr id="729" name="フローチャート : 判断 728"/>
        <xdr:cNvSpPr/>
      </xdr:nvSpPr>
      <xdr:spPr>
        <a:xfrm>
          <a:off x="20383500" y="658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18340</xdr:rowOff>
    </xdr:from>
    <xdr:ext cx="378565" cy="259045"/>
    <xdr:sp macro="" textlink="">
      <xdr:nvSpPr>
        <xdr:cNvPr id="730" name="テキスト ボックス 729"/>
        <xdr:cNvSpPr txBox="1"/>
      </xdr:nvSpPr>
      <xdr:spPr>
        <a:xfrm>
          <a:off x="20245017" y="636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138968</xdr:rowOff>
    </xdr:from>
    <xdr:to>
      <xdr:col>28</xdr:col>
      <xdr:colOff>314325</xdr:colOff>
      <xdr:row>38</xdr:row>
      <xdr:rowOff>139334</xdr:rowOff>
    </xdr:to>
    <xdr:cxnSp macro="">
      <xdr:nvCxnSpPr>
        <xdr:cNvPr id="731" name="直線コネクタ 730"/>
        <xdr:cNvCxnSpPr/>
      </xdr:nvCxnSpPr>
      <xdr:spPr>
        <a:xfrm>
          <a:off x="18656300" y="6654068"/>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29281</xdr:rowOff>
    </xdr:from>
    <xdr:to>
      <xdr:col>28</xdr:col>
      <xdr:colOff>365125</xdr:colOff>
      <xdr:row>38</xdr:row>
      <xdr:rowOff>130881</xdr:rowOff>
    </xdr:to>
    <xdr:sp macro="" textlink="">
      <xdr:nvSpPr>
        <xdr:cNvPr id="732" name="フローチャート : 判断 731"/>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147408</xdr:rowOff>
    </xdr:from>
    <xdr:ext cx="469744" cy="259045"/>
    <xdr:sp macro="" textlink="">
      <xdr:nvSpPr>
        <xdr:cNvPr id="733" name="テキスト ボックス 732"/>
        <xdr:cNvSpPr txBox="1"/>
      </xdr:nvSpPr>
      <xdr:spPr>
        <a:xfrm>
          <a:off x="19310427" y="631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162418</xdr:rowOff>
    </xdr:from>
    <xdr:to>
      <xdr:col>27</xdr:col>
      <xdr:colOff>161925</xdr:colOff>
      <xdr:row>38</xdr:row>
      <xdr:rowOff>92568</xdr:rowOff>
    </xdr:to>
    <xdr:sp macro="" textlink="">
      <xdr:nvSpPr>
        <xdr:cNvPr id="734" name="フローチャート : 判断 733"/>
        <xdr:cNvSpPr/>
      </xdr:nvSpPr>
      <xdr:spPr>
        <a:xfrm>
          <a:off x="18605500" y="650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109095</xdr:rowOff>
    </xdr:from>
    <xdr:ext cx="469744" cy="259045"/>
    <xdr:sp macro="" textlink="">
      <xdr:nvSpPr>
        <xdr:cNvPr id="735" name="テキスト ボックス 734"/>
        <xdr:cNvSpPr txBox="1"/>
      </xdr:nvSpPr>
      <xdr:spPr>
        <a:xfrm>
          <a:off x="18421427" y="628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88077</xdr:rowOff>
    </xdr:from>
    <xdr:to>
      <xdr:col>32</xdr:col>
      <xdr:colOff>238125</xdr:colOff>
      <xdr:row>39</xdr:row>
      <xdr:rowOff>18227</xdr:rowOff>
    </xdr:to>
    <xdr:sp macro="" textlink="">
      <xdr:nvSpPr>
        <xdr:cNvPr id="741" name="円/楕円 740"/>
        <xdr:cNvSpPr/>
      </xdr:nvSpPr>
      <xdr:spPr>
        <a:xfrm>
          <a:off x="22110700" y="660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15252</xdr:rowOff>
    </xdr:from>
    <xdr:ext cx="313932" cy="259045"/>
    <xdr:sp macro="" textlink="">
      <xdr:nvSpPr>
        <xdr:cNvPr id="742" name="投資及び出資金該当値テキスト"/>
        <xdr:cNvSpPr txBox="1"/>
      </xdr:nvSpPr>
      <xdr:spPr>
        <a:xfrm>
          <a:off x="22212300" y="65303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87300</xdr:rowOff>
    </xdr:from>
    <xdr:to>
      <xdr:col>31</xdr:col>
      <xdr:colOff>85725</xdr:colOff>
      <xdr:row>39</xdr:row>
      <xdr:rowOff>17450</xdr:rowOff>
    </xdr:to>
    <xdr:sp macro="" textlink="">
      <xdr:nvSpPr>
        <xdr:cNvPr id="743" name="円/楕円 742"/>
        <xdr:cNvSpPr/>
      </xdr:nvSpPr>
      <xdr:spPr>
        <a:xfrm>
          <a:off x="21272500" y="66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8577</xdr:rowOff>
    </xdr:from>
    <xdr:ext cx="313932" cy="259045"/>
    <xdr:sp macro="" textlink="">
      <xdr:nvSpPr>
        <xdr:cNvPr id="744" name="テキスト ボックス 743"/>
        <xdr:cNvSpPr txBox="1"/>
      </xdr:nvSpPr>
      <xdr:spPr>
        <a:xfrm>
          <a:off x="21166333" y="6695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87757</xdr:rowOff>
    </xdr:from>
    <xdr:to>
      <xdr:col>29</xdr:col>
      <xdr:colOff>568325</xdr:colOff>
      <xdr:row>39</xdr:row>
      <xdr:rowOff>17907</xdr:rowOff>
    </xdr:to>
    <xdr:sp macro="" textlink="">
      <xdr:nvSpPr>
        <xdr:cNvPr id="745" name="円/楕円 744"/>
        <xdr:cNvSpPr/>
      </xdr:nvSpPr>
      <xdr:spPr>
        <a:xfrm>
          <a:off x="20383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9034</xdr:rowOff>
    </xdr:from>
    <xdr:ext cx="313932" cy="259045"/>
    <xdr:sp macro="" textlink="">
      <xdr:nvSpPr>
        <xdr:cNvPr id="746" name="テキスト ボックス 745"/>
        <xdr:cNvSpPr txBox="1"/>
      </xdr:nvSpPr>
      <xdr:spPr>
        <a:xfrm>
          <a:off x="20277333" y="6695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88534</xdr:rowOff>
    </xdr:from>
    <xdr:to>
      <xdr:col>28</xdr:col>
      <xdr:colOff>365125</xdr:colOff>
      <xdr:row>39</xdr:row>
      <xdr:rowOff>18684</xdr:rowOff>
    </xdr:to>
    <xdr:sp macro="" textlink="">
      <xdr:nvSpPr>
        <xdr:cNvPr id="747" name="円/楕円 746"/>
        <xdr:cNvSpPr/>
      </xdr:nvSpPr>
      <xdr:spPr>
        <a:xfrm>
          <a:off x="19494500" y="660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9811</xdr:rowOff>
    </xdr:from>
    <xdr:ext cx="249299" cy="259045"/>
    <xdr:sp macro="" textlink="">
      <xdr:nvSpPr>
        <xdr:cNvPr id="748" name="テキスト ボックス 747"/>
        <xdr:cNvSpPr txBox="1"/>
      </xdr:nvSpPr>
      <xdr:spPr>
        <a:xfrm>
          <a:off x="19420649" y="6696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88168</xdr:rowOff>
    </xdr:from>
    <xdr:to>
      <xdr:col>27</xdr:col>
      <xdr:colOff>161925</xdr:colOff>
      <xdr:row>39</xdr:row>
      <xdr:rowOff>18318</xdr:rowOff>
    </xdr:to>
    <xdr:sp macro="" textlink="">
      <xdr:nvSpPr>
        <xdr:cNvPr id="749" name="円/楕円 748"/>
        <xdr:cNvSpPr/>
      </xdr:nvSpPr>
      <xdr:spPr>
        <a:xfrm>
          <a:off x="18605500" y="660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9445</xdr:rowOff>
    </xdr:from>
    <xdr:ext cx="313932" cy="259045"/>
    <xdr:sp macro="" textlink="">
      <xdr:nvSpPr>
        <xdr:cNvPr id="750" name="テキスト ボックス 749"/>
        <xdr:cNvSpPr txBox="1"/>
      </xdr:nvSpPr>
      <xdr:spPr>
        <a:xfrm>
          <a:off x="18499333" y="6695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2" name="正方形/長方形 75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3" name="正方形/長方形 75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4" name="正方形/長方形 75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5" name="正方形/長方形 75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6" name="正方形/長方形 75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7" name="正方形/長方形 75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1" name="直線コネクタ 76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2" name="テキスト ボックス 76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3" name="直線コネクタ 76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4" name="テキスト ボックス 763"/>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6" name="テキスト ボックス 76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7" name="直線コネクタ 76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8" name="テキスト ボックス 76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9" name="直線コネクタ 76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0" name="テキスト ボックス 76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4" name="直線コネクタ 773"/>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5" name="貸付金最小値テキスト"/>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6" name="直線コネクタ 77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7" name="貸付金最大値テキスト"/>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78" name="直線コネクタ 777"/>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154250</xdr:rowOff>
    </xdr:from>
    <xdr:to>
      <xdr:col>32</xdr:col>
      <xdr:colOff>187325</xdr:colOff>
      <xdr:row>58</xdr:row>
      <xdr:rowOff>156765</xdr:rowOff>
    </xdr:to>
    <xdr:cxnSp macro="">
      <xdr:nvCxnSpPr>
        <xdr:cNvPr id="779" name="直線コネクタ 778"/>
        <xdr:cNvCxnSpPr/>
      </xdr:nvCxnSpPr>
      <xdr:spPr>
        <a:xfrm flipV="1">
          <a:off x="21323300" y="10098350"/>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97350</xdr:rowOff>
    </xdr:from>
    <xdr:ext cx="534377" cy="259045"/>
    <xdr:sp macro="" textlink="">
      <xdr:nvSpPr>
        <xdr:cNvPr id="780" name="貸付金平均値テキスト"/>
        <xdr:cNvSpPr txBox="1"/>
      </xdr:nvSpPr>
      <xdr:spPr>
        <a:xfrm>
          <a:off x="22212300" y="1004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81" name="フローチャート : 判断 780"/>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138397</xdr:rowOff>
    </xdr:from>
    <xdr:to>
      <xdr:col>31</xdr:col>
      <xdr:colOff>34925</xdr:colOff>
      <xdr:row>58</xdr:row>
      <xdr:rowOff>156765</xdr:rowOff>
    </xdr:to>
    <xdr:cxnSp macro="">
      <xdr:nvCxnSpPr>
        <xdr:cNvPr id="782" name="直線コネクタ 781"/>
        <xdr:cNvCxnSpPr/>
      </xdr:nvCxnSpPr>
      <xdr:spPr>
        <a:xfrm>
          <a:off x="20434300" y="10082497"/>
          <a:ext cx="889000" cy="1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144080</xdr:rowOff>
    </xdr:from>
    <xdr:to>
      <xdr:col>31</xdr:col>
      <xdr:colOff>85725</xdr:colOff>
      <xdr:row>59</xdr:row>
      <xdr:rowOff>74230</xdr:rowOff>
    </xdr:to>
    <xdr:sp macro="" textlink="">
      <xdr:nvSpPr>
        <xdr:cNvPr id="783" name="フローチャート : 判断 782"/>
        <xdr:cNvSpPr/>
      </xdr:nvSpPr>
      <xdr:spPr>
        <a:xfrm>
          <a:off x="21272500" y="1008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65357</xdr:rowOff>
    </xdr:from>
    <xdr:ext cx="469744" cy="259045"/>
    <xdr:sp macro="" textlink="">
      <xdr:nvSpPr>
        <xdr:cNvPr id="784" name="テキスト ボックス 783"/>
        <xdr:cNvSpPr txBox="1"/>
      </xdr:nvSpPr>
      <xdr:spPr>
        <a:xfrm>
          <a:off x="21088427" y="1018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138397</xdr:rowOff>
    </xdr:from>
    <xdr:to>
      <xdr:col>29</xdr:col>
      <xdr:colOff>517525</xdr:colOff>
      <xdr:row>58</xdr:row>
      <xdr:rowOff>139361</xdr:rowOff>
    </xdr:to>
    <xdr:cxnSp macro="">
      <xdr:nvCxnSpPr>
        <xdr:cNvPr id="785" name="直線コネクタ 784"/>
        <xdr:cNvCxnSpPr/>
      </xdr:nvCxnSpPr>
      <xdr:spPr>
        <a:xfrm flipV="1">
          <a:off x="19545300" y="10082497"/>
          <a:ext cx="889000" cy="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126664</xdr:rowOff>
    </xdr:from>
    <xdr:to>
      <xdr:col>29</xdr:col>
      <xdr:colOff>568325</xdr:colOff>
      <xdr:row>59</xdr:row>
      <xdr:rowOff>56814</xdr:rowOff>
    </xdr:to>
    <xdr:sp macro="" textlink="">
      <xdr:nvSpPr>
        <xdr:cNvPr id="786" name="フローチャート : 判断 785"/>
        <xdr:cNvSpPr/>
      </xdr:nvSpPr>
      <xdr:spPr>
        <a:xfrm>
          <a:off x="20383500" y="100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59</xdr:row>
      <xdr:rowOff>47941</xdr:rowOff>
    </xdr:from>
    <xdr:ext cx="534377" cy="259045"/>
    <xdr:sp macro="" textlink="">
      <xdr:nvSpPr>
        <xdr:cNvPr id="787" name="テキスト ボックス 786"/>
        <xdr:cNvSpPr txBox="1"/>
      </xdr:nvSpPr>
      <xdr:spPr>
        <a:xfrm>
          <a:off x="20167111" y="1016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139361</xdr:rowOff>
    </xdr:from>
    <xdr:to>
      <xdr:col>28</xdr:col>
      <xdr:colOff>314325</xdr:colOff>
      <xdr:row>58</xdr:row>
      <xdr:rowOff>151633</xdr:rowOff>
    </xdr:to>
    <xdr:cxnSp macro="">
      <xdr:nvCxnSpPr>
        <xdr:cNvPr id="788" name="直線コネクタ 787"/>
        <xdr:cNvCxnSpPr/>
      </xdr:nvCxnSpPr>
      <xdr:spPr>
        <a:xfrm flipV="1">
          <a:off x="18656300" y="10083461"/>
          <a:ext cx="889000" cy="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133503</xdr:rowOff>
    </xdr:from>
    <xdr:to>
      <xdr:col>28</xdr:col>
      <xdr:colOff>365125</xdr:colOff>
      <xdr:row>59</xdr:row>
      <xdr:rowOff>63653</xdr:rowOff>
    </xdr:to>
    <xdr:sp macro="" textlink="">
      <xdr:nvSpPr>
        <xdr:cNvPr id="789" name="フローチャート : 判断 788"/>
        <xdr:cNvSpPr/>
      </xdr:nvSpPr>
      <xdr:spPr>
        <a:xfrm>
          <a:off x="19494500" y="100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54780</xdr:rowOff>
    </xdr:from>
    <xdr:ext cx="469744" cy="259045"/>
    <xdr:sp macro="" textlink="">
      <xdr:nvSpPr>
        <xdr:cNvPr id="790" name="テキスト ボックス 789"/>
        <xdr:cNvSpPr txBox="1"/>
      </xdr:nvSpPr>
      <xdr:spPr>
        <a:xfrm>
          <a:off x="19310427" y="1017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138323</xdr:rowOff>
    </xdr:from>
    <xdr:to>
      <xdr:col>27</xdr:col>
      <xdr:colOff>161925</xdr:colOff>
      <xdr:row>59</xdr:row>
      <xdr:rowOff>68473</xdr:rowOff>
    </xdr:to>
    <xdr:sp macro="" textlink="">
      <xdr:nvSpPr>
        <xdr:cNvPr id="791" name="フローチャート : 判断 790"/>
        <xdr:cNvSpPr/>
      </xdr:nvSpPr>
      <xdr:spPr>
        <a:xfrm>
          <a:off x="18605500" y="1008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59600</xdr:rowOff>
    </xdr:from>
    <xdr:ext cx="469744" cy="259045"/>
    <xdr:sp macro="" textlink="">
      <xdr:nvSpPr>
        <xdr:cNvPr id="792" name="テキスト ボックス 791"/>
        <xdr:cNvSpPr txBox="1"/>
      </xdr:nvSpPr>
      <xdr:spPr>
        <a:xfrm>
          <a:off x="18421427" y="1017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103450</xdr:rowOff>
    </xdr:from>
    <xdr:to>
      <xdr:col>32</xdr:col>
      <xdr:colOff>238125</xdr:colOff>
      <xdr:row>59</xdr:row>
      <xdr:rowOff>33600</xdr:rowOff>
    </xdr:to>
    <xdr:sp macro="" textlink="">
      <xdr:nvSpPr>
        <xdr:cNvPr id="798" name="円/楕円 797"/>
        <xdr:cNvSpPr/>
      </xdr:nvSpPr>
      <xdr:spPr>
        <a:xfrm>
          <a:off x="22110700" y="1004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62827</xdr:rowOff>
    </xdr:from>
    <xdr:ext cx="534377" cy="259045"/>
    <xdr:sp macro="" textlink="">
      <xdr:nvSpPr>
        <xdr:cNvPr id="799" name="貸付金該当値テキスト"/>
        <xdr:cNvSpPr txBox="1"/>
      </xdr:nvSpPr>
      <xdr:spPr>
        <a:xfrm>
          <a:off x="22212300" y="983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16,181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105965</xdr:rowOff>
    </xdr:from>
    <xdr:to>
      <xdr:col>31</xdr:col>
      <xdr:colOff>85725</xdr:colOff>
      <xdr:row>59</xdr:row>
      <xdr:rowOff>36115</xdr:rowOff>
    </xdr:to>
    <xdr:sp macro="" textlink="">
      <xdr:nvSpPr>
        <xdr:cNvPr id="800" name="円/楕円 799"/>
        <xdr:cNvSpPr/>
      </xdr:nvSpPr>
      <xdr:spPr>
        <a:xfrm>
          <a:off x="21272500" y="1005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57</xdr:row>
      <xdr:rowOff>52642</xdr:rowOff>
    </xdr:from>
    <xdr:ext cx="534377" cy="259045"/>
    <xdr:sp macro="" textlink="">
      <xdr:nvSpPr>
        <xdr:cNvPr id="801" name="テキスト ボックス 800"/>
        <xdr:cNvSpPr txBox="1"/>
      </xdr:nvSpPr>
      <xdr:spPr>
        <a:xfrm>
          <a:off x="21056111" y="982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87597</xdr:rowOff>
    </xdr:from>
    <xdr:to>
      <xdr:col>29</xdr:col>
      <xdr:colOff>568325</xdr:colOff>
      <xdr:row>59</xdr:row>
      <xdr:rowOff>17747</xdr:rowOff>
    </xdr:to>
    <xdr:sp macro="" textlink="">
      <xdr:nvSpPr>
        <xdr:cNvPr id="802" name="円/楕円 801"/>
        <xdr:cNvSpPr/>
      </xdr:nvSpPr>
      <xdr:spPr>
        <a:xfrm>
          <a:off x="20383500" y="100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34274</xdr:rowOff>
    </xdr:from>
    <xdr:ext cx="534377" cy="259045"/>
    <xdr:sp macro="" textlink="">
      <xdr:nvSpPr>
        <xdr:cNvPr id="803" name="テキスト ボックス 802"/>
        <xdr:cNvSpPr txBox="1"/>
      </xdr:nvSpPr>
      <xdr:spPr>
        <a:xfrm>
          <a:off x="20167111" y="980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20,342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88561</xdr:rowOff>
    </xdr:from>
    <xdr:to>
      <xdr:col>28</xdr:col>
      <xdr:colOff>365125</xdr:colOff>
      <xdr:row>59</xdr:row>
      <xdr:rowOff>18711</xdr:rowOff>
    </xdr:to>
    <xdr:sp macro="" textlink="">
      <xdr:nvSpPr>
        <xdr:cNvPr id="804" name="円/楕円 803"/>
        <xdr:cNvSpPr/>
      </xdr:nvSpPr>
      <xdr:spPr>
        <a:xfrm>
          <a:off x="19494500" y="1003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35238</xdr:rowOff>
    </xdr:from>
    <xdr:ext cx="534377" cy="259045"/>
    <xdr:sp macro="" textlink="">
      <xdr:nvSpPr>
        <xdr:cNvPr id="805" name="テキスト ボックス 804"/>
        <xdr:cNvSpPr txBox="1"/>
      </xdr:nvSpPr>
      <xdr:spPr>
        <a:xfrm>
          <a:off x="19278111" y="980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20,089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100833</xdr:rowOff>
    </xdr:from>
    <xdr:to>
      <xdr:col>27</xdr:col>
      <xdr:colOff>161925</xdr:colOff>
      <xdr:row>59</xdr:row>
      <xdr:rowOff>30983</xdr:rowOff>
    </xdr:to>
    <xdr:sp macro="" textlink="">
      <xdr:nvSpPr>
        <xdr:cNvPr id="806" name="円/楕円 805"/>
        <xdr:cNvSpPr/>
      </xdr:nvSpPr>
      <xdr:spPr>
        <a:xfrm>
          <a:off x="18605500" y="1004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47510</xdr:rowOff>
    </xdr:from>
    <xdr:ext cx="534377" cy="259045"/>
    <xdr:sp macro="" textlink="">
      <xdr:nvSpPr>
        <xdr:cNvPr id="807" name="テキスト ボックス 806"/>
        <xdr:cNvSpPr txBox="1"/>
      </xdr:nvSpPr>
      <xdr:spPr>
        <a:xfrm>
          <a:off x="18389111" y="98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16,868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29" name="直線コネクタ 828"/>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30" name="繰出金最小値テキスト"/>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31" name="直線コネクタ 830"/>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32" name="繰出金最大値テキスト"/>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33" name="直線コネクタ 832"/>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79983</xdr:rowOff>
    </xdr:from>
    <xdr:to>
      <xdr:col>32</xdr:col>
      <xdr:colOff>187325</xdr:colOff>
      <xdr:row>77</xdr:row>
      <xdr:rowOff>53502</xdr:rowOff>
    </xdr:to>
    <xdr:cxnSp macro="">
      <xdr:nvCxnSpPr>
        <xdr:cNvPr id="834" name="直線コネクタ 833"/>
        <xdr:cNvCxnSpPr/>
      </xdr:nvCxnSpPr>
      <xdr:spPr>
        <a:xfrm flipV="1">
          <a:off x="21323300" y="13110183"/>
          <a:ext cx="838200" cy="14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134659</xdr:rowOff>
    </xdr:from>
    <xdr:ext cx="599010" cy="259045"/>
    <xdr:sp macro="" textlink="">
      <xdr:nvSpPr>
        <xdr:cNvPr id="835" name="繰出金平均値テキスト"/>
        <xdr:cNvSpPr txBox="1"/>
      </xdr:nvSpPr>
      <xdr:spPr>
        <a:xfrm>
          <a:off x="22212300" y="13164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6" name="フローチャート : 判断 835"/>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39694</xdr:rowOff>
    </xdr:from>
    <xdr:to>
      <xdr:col>31</xdr:col>
      <xdr:colOff>34925</xdr:colOff>
      <xdr:row>77</xdr:row>
      <xdr:rowOff>53502</xdr:rowOff>
    </xdr:to>
    <xdr:cxnSp macro="">
      <xdr:nvCxnSpPr>
        <xdr:cNvPr id="837" name="直線コネクタ 836"/>
        <xdr:cNvCxnSpPr/>
      </xdr:nvCxnSpPr>
      <xdr:spPr>
        <a:xfrm>
          <a:off x="20434300" y="13241344"/>
          <a:ext cx="889000" cy="1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164041</xdr:rowOff>
    </xdr:from>
    <xdr:to>
      <xdr:col>31</xdr:col>
      <xdr:colOff>85725</xdr:colOff>
      <xdr:row>77</xdr:row>
      <xdr:rowOff>94191</xdr:rowOff>
    </xdr:to>
    <xdr:sp macro="" textlink="">
      <xdr:nvSpPr>
        <xdr:cNvPr id="838" name="フローチャート : 判断 837"/>
        <xdr:cNvSpPr/>
      </xdr:nvSpPr>
      <xdr:spPr>
        <a:xfrm>
          <a:off x="21272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110718</xdr:rowOff>
    </xdr:from>
    <xdr:ext cx="599010" cy="259045"/>
    <xdr:sp macro="" textlink="">
      <xdr:nvSpPr>
        <xdr:cNvPr id="839" name="テキスト ボックス 838"/>
        <xdr:cNvSpPr txBox="1"/>
      </xdr:nvSpPr>
      <xdr:spPr>
        <a:xfrm>
          <a:off x="21023794" y="1296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39694</xdr:rowOff>
    </xdr:from>
    <xdr:to>
      <xdr:col>29</xdr:col>
      <xdr:colOff>517525</xdr:colOff>
      <xdr:row>77</xdr:row>
      <xdr:rowOff>70219</xdr:rowOff>
    </xdr:to>
    <xdr:cxnSp macro="">
      <xdr:nvCxnSpPr>
        <xdr:cNvPr id="840" name="直線コネクタ 839"/>
        <xdr:cNvCxnSpPr/>
      </xdr:nvCxnSpPr>
      <xdr:spPr>
        <a:xfrm flipV="1">
          <a:off x="19545300" y="13241344"/>
          <a:ext cx="889000" cy="3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165333</xdr:rowOff>
    </xdr:from>
    <xdr:to>
      <xdr:col>29</xdr:col>
      <xdr:colOff>568325</xdr:colOff>
      <xdr:row>77</xdr:row>
      <xdr:rowOff>95483</xdr:rowOff>
    </xdr:to>
    <xdr:sp macro="" textlink="">
      <xdr:nvSpPr>
        <xdr:cNvPr id="841" name="フローチャート : 判断 840"/>
        <xdr:cNvSpPr/>
      </xdr:nvSpPr>
      <xdr:spPr>
        <a:xfrm>
          <a:off x="20383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86610</xdr:rowOff>
    </xdr:from>
    <xdr:ext cx="599010" cy="259045"/>
    <xdr:sp macro="" textlink="">
      <xdr:nvSpPr>
        <xdr:cNvPr id="842" name="テキスト ボックス 841"/>
        <xdr:cNvSpPr txBox="1"/>
      </xdr:nvSpPr>
      <xdr:spPr>
        <a:xfrm>
          <a:off x="20134794" y="132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70219</xdr:rowOff>
    </xdr:from>
    <xdr:to>
      <xdr:col>28</xdr:col>
      <xdr:colOff>314325</xdr:colOff>
      <xdr:row>77</xdr:row>
      <xdr:rowOff>90128</xdr:rowOff>
    </xdr:to>
    <xdr:cxnSp macro="">
      <xdr:nvCxnSpPr>
        <xdr:cNvPr id="843" name="直線コネクタ 842"/>
        <xdr:cNvCxnSpPr/>
      </xdr:nvCxnSpPr>
      <xdr:spPr>
        <a:xfrm flipV="1">
          <a:off x="18656300" y="13271869"/>
          <a:ext cx="889000" cy="1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4149</xdr:rowOff>
    </xdr:from>
    <xdr:to>
      <xdr:col>28</xdr:col>
      <xdr:colOff>365125</xdr:colOff>
      <xdr:row>77</xdr:row>
      <xdr:rowOff>105749</xdr:rowOff>
    </xdr:to>
    <xdr:sp macro="" textlink="">
      <xdr:nvSpPr>
        <xdr:cNvPr id="844" name="フローチャート : 判断 843"/>
        <xdr:cNvSpPr/>
      </xdr:nvSpPr>
      <xdr:spPr>
        <a:xfrm>
          <a:off x="19494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122276</xdr:rowOff>
    </xdr:from>
    <xdr:ext cx="599010" cy="259045"/>
    <xdr:sp macro="" textlink="">
      <xdr:nvSpPr>
        <xdr:cNvPr id="845" name="テキスト ボックス 844"/>
        <xdr:cNvSpPr txBox="1"/>
      </xdr:nvSpPr>
      <xdr:spPr>
        <a:xfrm>
          <a:off x="19245794" y="1298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156359</xdr:rowOff>
    </xdr:from>
    <xdr:to>
      <xdr:col>27</xdr:col>
      <xdr:colOff>161925</xdr:colOff>
      <xdr:row>77</xdr:row>
      <xdr:rowOff>86509</xdr:rowOff>
    </xdr:to>
    <xdr:sp macro="" textlink="">
      <xdr:nvSpPr>
        <xdr:cNvPr id="846" name="フローチャート : 判断 845"/>
        <xdr:cNvSpPr/>
      </xdr:nvSpPr>
      <xdr:spPr>
        <a:xfrm>
          <a:off x="18605500" y="1318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103037</xdr:rowOff>
    </xdr:from>
    <xdr:ext cx="599010" cy="259045"/>
    <xdr:sp macro="" textlink="">
      <xdr:nvSpPr>
        <xdr:cNvPr id="847" name="テキスト ボックス 846"/>
        <xdr:cNvSpPr txBox="1"/>
      </xdr:nvSpPr>
      <xdr:spPr>
        <a:xfrm>
          <a:off x="18356794" y="12961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29183</xdr:rowOff>
    </xdr:from>
    <xdr:to>
      <xdr:col>32</xdr:col>
      <xdr:colOff>238125</xdr:colOff>
      <xdr:row>76</xdr:row>
      <xdr:rowOff>130783</xdr:rowOff>
    </xdr:to>
    <xdr:sp macro="" textlink="">
      <xdr:nvSpPr>
        <xdr:cNvPr id="853" name="円/楕円 852"/>
        <xdr:cNvSpPr/>
      </xdr:nvSpPr>
      <xdr:spPr>
        <a:xfrm>
          <a:off x="22110700" y="1305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52060</xdr:rowOff>
    </xdr:from>
    <xdr:ext cx="599010" cy="259045"/>
    <xdr:sp macro="" textlink="">
      <xdr:nvSpPr>
        <xdr:cNvPr id="854" name="繰出金該当値テキスト"/>
        <xdr:cNvSpPr txBox="1"/>
      </xdr:nvSpPr>
      <xdr:spPr>
        <a:xfrm>
          <a:off x="22212300" y="12910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176,123</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2702</xdr:rowOff>
    </xdr:from>
    <xdr:to>
      <xdr:col>31</xdr:col>
      <xdr:colOff>85725</xdr:colOff>
      <xdr:row>77</xdr:row>
      <xdr:rowOff>104302</xdr:rowOff>
    </xdr:to>
    <xdr:sp macro="" textlink="">
      <xdr:nvSpPr>
        <xdr:cNvPr id="855" name="円/楕円 854"/>
        <xdr:cNvSpPr/>
      </xdr:nvSpPr>
      <xdr:spPr>
        <a:xfrm>
          <a:off x="21272500" y="1320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95429</xdr:rowOff>
    </xdr:from>
    <xdr:ext cx="599010" cy="259045"/>
    <xdr:sp macro="" textlink="">
      <xdr:nvSpPr>
        <xdr:cNvPr id="856" name="テキスト ボックス 855"/>
        <xdr:cNvSpPr txBox="1"/>
      </xdr:nvSpPr>
      <xdr:spPr>
        <a:xfrm>
          <a:off x="21023794" y="1329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112,707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160344</xdr:rowOff>
    </xdr:from>
    <xdr:to>
      <xdr:col>29</xdr:col>
      <xdr:colOff>568325</xdr:colOff>
      <xdr:row>77</xdr:row>
      <xdr:rowOff>90494</xdr:rowOff>
    </xdr:to>
    <xdr:sp macro="" textlink="">
      <xdr:nvSpPr>
        <xdr:cNvPr id="857" name="円/楕円 856"/>
        <xdr:cNvSpPr/>
      </xdr:nvSpPr>
      <xdr:spPr>
        <a:xfrm>
          <a:off x="20383500" y="1319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107021</xdr:rowOff>
    </xdr:from>
    <xdr:ext cx="599010" cy="259045"/>
    <xdr:sp macro="" textlink="">
      <xdr:nvSpPr>
        <xdr:cNvPr id="858" name="テキスト ボックス 857"/>
        <xdr:cNvSpPr txBox="1"/>
      </xdr:nvSpPr>
      <xdr:spPr>
        <a:xfrm>
          <a:off x="20134794" y="1296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118,747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19419</xdr:rowOff>
    </xdr:from>
    <xdr:to>
      <xdr:col>28</xdr:col>
      <xdr:colOff>365125</xdr:colOff>
      <xdr:row>77</xdr:row>
      <xdr:rowOff>121019</xdr:rowOff>
    </xdr:to>
    <xdr:sp macro="" textlink="">
      <xdr:nvSpPr>
        <xdr:cNvPr id="859" name="円/楕円 858"/>
        <xdr:cNvSpPr/>
      </xdr:nvSpPr>
      <xdr:spPr>
        <a:xfrm>
          <a:off x="19494500" y="132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77</xdr:row>
      <xdr:rowOff>112146</xdr:rowOff>
    </xdr:from>
    <xdr:ext cx="599010" cy="259045"/>
    <xdr:sp macro="" textlink="">
      <xdr:nvSpPr>
        <xdr:cNvPr id="860" name="テキスト ボックス 859"/>
        <xdr:cNvSpPr txBox="1"/>
      </xdr:nvSpPr>
      <xdr:spPr>
        <a:xfrm>
          <a:off x="19245794" y="13313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105,394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39328</xdr:rowOff>
    </xdr:from>
    <xdr:to>
      <xdr:col>27</xdr:col>
      <xdr:colOff>161925</xdr:colOff>
      <xdr:row>77</xdr:row>
      <xdr:rowOff>140928</xdr:rowOff>
    </xdr:to>
    <xdr:sp macro="" textlink="">
      <xdr:nvSpPr>
        <xdr:cNvPr id="861" name="円/楕円 860"/>
        <xdr:cNvSpPr/>
      </xdr:nvSpPr>
      <xdr:spPr>
        <a:xfrm>
          <a:off x="18605500" y="1324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132055</xdr:rowOff>
    </xdr:from>
    <xdr:ext cx="534377" cy="259045"/>
    <xdr:sp macro="" textlink="">
      <xdr:nvSpPr>
        <xdr:cNvPr id="862" name="テキスト ボックス 861"/>
        <xdr:cNvSpPr txBox="1"/>
      </xdr:nvSpPr>
      <xdr:spPr>
        <a:xfrm>
          <a:off x="18389111" y="1333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96,685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a:t>
          </a:r>
          <a:r>
            <a:rPr kumimoji="1" lang="en-US" altLang="ja-JP" sz="1300">
              <a:latin typeface="ＭＳ Ｐゴシック"/>
            </a:rPr>
            <a:t>1</a:t>
          </a:r>
          <a:r>
            <a:rPr kumimoji="1" lang="ja-JP" altLang="en-US" sz="1300">
              <a:latin typeface="ＭＳ Ｐゴシック"/>
            </a:rPr>
            <a:t>人当たり５，１８０，６４６円となっている。主な構成項目である普通建設事業費は、住民</a:t>
          </a:r>
          <a:r>
            <a:rPr kumimoji="1" lang="en-US" altLang="ja-JP" sz="1300">
              <a:latin typeface="ＭＳ Ｐゴシック"/>
            </a:rPr>
            <a:t>1</a:t>
          </a:r>
          <a:r>
            <a:rPr kumimoji="1" lang="ja-JP" altLang="en-US" sz="1300">
              <a:latin typeface="ＭＳ Ｐゴシック"/>
            </a:rPr>
            <a:t>人当たり１７４，５１２円となっており、昨年度は９５，２４１円であったため大幅に増額となった。その要因としては、総合体育館の建設事業により一時的に上昇したものと考えられる。例年類似団体平均よりも上回っていることから事務事業の見直しを行い経費節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北海道黒松内町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2,977
2,972
345.65
5,367,933
5,183,623
184,310
2,472,370
6,478,092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32.9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154940</xdr:rowOff>
    </xdr:from>
    <xdr:to>
      <xdr:col>6</xdr:col>
      <xdr:colOff>511175</xdr:colOff>
      <xdr:row>37</xdr:row>
      <xdr:rowOff>160998</xdr:rowOff>
    </xdr:to>
    <xdr:cxnSp macro="">
      <xdr:nvCxnSpPr>
        <xdr:cNvPr id="60" name="直線コネクタ 59"/>
        <xdr:cNvCxnSpPr/>
      </xdr:nvCxnSpPr>
      <xdr:spPr>
        <a:xfrm>
          <a:off x="3797300" y="6498590"/>
          <a:ext cx="8382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98683</xdr:rowOff>
    </xdr:from>
    <xdr:ext cx="534377" cy="259045"/>
    <xdr:sp macro="" textlink="">
      <xdr:nvSpPr>
        <xdr:cNvPr id="61" name="議会費平均値テキスト"/>
        <xdr:cNvSpPr txBox="1"/>
      </xdr:nvSpPr>
      <xdr:spPr>
        <a:xfrm>
          <a:off x="4686300" y="627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154940</xdr:rowOff>
    </xdr:from>
    <xdr:to>
      <xdr:col>5</xdr:col>
      <xdr:colOff>358775</xdr:colOff>
      <xdr:row>37</xdr:row>
      <xdr:rowOff>169900</xdr:rowOff>
    </xdr:to>
    <xdr:cxnSp macro="">
      <xdr:nvCxnSpPr>
        <xdr:cNvPr id="63" name="直線コネクタ 62"/>
        <xdr:cNvCxnSpPr/>
      </xdr:nvCxnSpPr>
      <xdr:spPr>
        <a:xfrm flipV="1">
          <a:off x="2908300" y="6498590"/>
          <a:ext cx="8890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73736</xdr:rowOff>
    </xdr:from>
    <xdr:to>
      <xdr:col>5</xdr:col>
      <xdr:colOff>409575</xdr:colOff>
      <xdr:row>38</xdr:row>
      <xdr:rowOff>3887</xdr:rowOff>
    </xdr:to>
    <xdr:sp macro="" textlink="">
      <xdr:nvSpPr>
        <xdr:cNvPr id="64" name="フローチャート : 判断 63"/>
        <xdr:cNvSpPr/>
      </xdr:nvSpPr>
      <xdr:spPr>
        <a:xfrm>
          <a:off x="3746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20413</xdr:rowOff>
    </xdr:from>
    <xdr:ext cx="534377" cy="259045"/>
    <xdr:sp macro="" textlink="">
      <xdr:nvSpPr>
        <xdr:cNvPr id="65" name="テキスト ボックス 64"/>
        <xdr:cNvSpPr txBox="1"/>
      </xdr:nvSpPr>
      <xdr:spPr>
        <a:xfrm>
          <a:off x="3530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163005</xdr:rowOff>
    </xdr:from>
    <xdr:to>
      <xdr:col>4</xdr:col>
      <xdr:colOff>155575</xdr:colOff>
      <xdr:row>37</xdr:row>
      <xdr:rowOff>169900</xdr:rowOff>
    </xdr:to>
    <xdr:cxnSp macro="">
      <xdr:nvCxnSpPr>
        <xdr:cNvPr id="66" name="直線コネクタ 65"/>
        <xdr:cNvCxnSpPr/>
      </xdr:nvCxnSpPr>
      <xdr:spPr>
        <a:xfrm>
          <a:off x="2019300" y="6506655"/>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79604</xdr:rowOff>
    </xdr:from>
    <xdr:to>
      <xdr:col>4</xdr:col>
      <xdr:colOff>206375</xdr:colOff>
      <xdr:row>38</xdr:row>
      <xdr:rowOff>9754</xdr:rowOff>
    </xdr:to>
    <xdr:sp macro="" textlink="">
      <xdr:nvSpPr>
        <xdr:cNvPr id="67" name="フローチャート : 判断 66"/>
        <xdr:cNvSpPr/>
      </xdr:nvSpPr>
      <xdr:spPr>
        <a:xfrm>
          <a:off x="2857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26281</xdr:rowOff>
    </xdr:from>
    <xdr:ext cx="534377" cy="259045"/>
    <xdr:sp macro="" textlink="">
      <xdr:nvSpPr>
        <xdr:cNvPr id="68" name="テキスト ボックス 67"/>
        <xdr:cNvSpPr txBox="1"/>
      </xdr:nvSpPr>
      <xdr:spPr>
        <a:xfrm>
          <a:off x="2641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158712</xdr:rowOff>
    </xdr:from>
    <xdr:to>
      <xdr:col>2</xdr:col>
      <xdr:colOff>638175</xdr:colOff>
      <xdr:row>37</xdr:row>
      <xdr:rowOff>163005</xdr:rowOff>
    </xdr:to>
    <xdr:cxnSp macro="">
      <xdr:nvCxnSpPr>
        <xdr:cNvPr id="69" name="直線コネクタ 68"/>
        <xdr:cNvCxnSpPr/>
      </xdr:nvCxnSpPr>
      <xdr:spPr>
        <a:xfrm>
          <a:off x="1130300" y="6502362"/>
          <a:ext cx="889000" cy="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84226</xdr:rowOff>
    </xdr:from>
    <xdr:to>
      <xdr:col>3</xdr:col>
      <xdr:colOff>3175</xdr:colOff>
      <xdr:row>38</xdr:row>
      <xdr:rowOff>14376</xdr:rowOff>
    </xdr:to>
    <xdr:sp macro="" textlink="">
      <xdr:nvSpPr>
        <xdr:cNvPr id="70" name="フローチャート : 判断 69"/>
        <xdr:cNvSpPr/>
      </xdr:nvSpPr>
      <xdr:spPr>
        <a:xfrm>
          <a:off x="1968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30903</xdr:rowOff>
    </xdr:from>
    <xdr:ext cx="534377" cy="259045"/>
    <xdr:sp macro="" textlink="">
      <xdr:nvSpPr>
        <xdr:cNvPr id="71" name="テキスト ボックス 70"/>
        <xdr:cNvSpPr txBox="1"/>
      </xdr:nvSpPr>
      <xdr:spPr>
        <a:xfrm>
          <a:off x="1752111" y="62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77864</xdr:rowOff>
    </xdr:from>
    <xdr:to>
      <xdr:col>1</xdr:col>
      <xdr:colOff>485775</xdr:colOff>
      <xdr:row>38</xdr:row>
      <xdr:rowOff>8013</xdr:rowOff>
    </xdr:to>
    <xdr:sp macro="" textlink="">
      <xdr:nvSpPr>
        <xdr:cNvPr id="72" name="フローチャート : 判断 71"/>
        <xdr:cNvSpPr/>
      </xdr:nvSpPr>
      <xdr:spPr>
        <a:xfrm>
          <a:off x="1079500" y="64215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24541</xdr:rowOff>
    </xdr:from>
    <xdr:ext cx="534377" cy="259045"/>
    <xdr:sp macro="" textlink="">
      <xdr:nvSpPr>
        <xdr:cNvPr id="73" name="テキスト ボックス 72"/>
        <xdr:cNvSpPr txBox="1"/>
      </xdr:nvSpPr>
      <xdr:spPr>
        <a:xfrm>
          <a:off x="863111" y="619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110198</xdr:rowOff>
    </xdr:from>
    <xdr:to>
      <xdr:col>6</xdr:col>
      <xdr:colOff>561975</xdr:colOff>
      <xdr:row>38</xdr:row>
      <xdr:rowOff>40348</xdr:rowOff>
    </xdr:to>
    <xdr:sp macro="" textlink="">
      <xdr:nvSpPr>
        <xdr:cNvPr id="79" name="円/楕円 78"/>
        <xdr:cNvSpPr/>
      </xdr:nvSpPr>
      <xdr:spPr>
        <a:xfrm>
          <a:off x="4584700" y="645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54233</xdr:rowOff>
    </xdr:from>
    <xdr:ext cx="534377" cy="259045"/>
    <xdr:sp macro="" textlink="">
      <xdr:nvSpPr>
        <xdr:cNvPr id="80" name="議会費該当値テキスト"/>
        <xdr:cNvSpPr txBox="1"/>
      </xdr:nvSpPr>
      <xdr:spPr>
        <a:xfrm>
          <a:off x="4686300" y="639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17,823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104140</xdr:rowOff>
    </xdr:from>
    <xdr:to>
      <xdr:col>5</xdr:col>
      <xdr:colOff>409575</xdr:colOff>
      <xdr:row>38</xdr:row>
      <xdr:rowOff>34290</xdr:rowOff>
    </xdr:to>
    <xdr:sp macro="" textlink="">
      <xdr:nvSpPr>
        <xdr:cNvPr id="81" name="円/楕円 80"/>
        <xdr:cNvSpPr/>
      </xdr:nvSpPr>
      <xdr:spPr>
        <a:xfrm>
          <a:off x="3746500" y="64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25417</xdr:rowOff>
    </xdr:from>
    <xdr:ext cx="534377" cy="259045"/>
    <xdr:sp macro="" textlink="">
      <xdr:nvSpPr>
        <xdr:cNvPr id="82" name="テキスト ボックス 81"/>
        <xdr:cNvSpPr txBox="1"/>
      </xdr:nvSpPr>
      <xdr:spPr>
        <a:xfrm>
          <a:off x="3530111" y="654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18,300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119100</xdr:rowOff>
    </xdr:from>
    <xdr:to>
      <xdr:col>4</xdr:col>
      <xdr:colOff>206375</xdr:colOff>
      <xdr:row>38</xdr:row>
      <xdr:rowOff>49250</xdr:rowOff>
    </xdr:to>
    <xdr:sp macro="" textlink="">
      <xdr:nvSpPr>
        <xdr:cNvPr id="83" name="円/楕円 82"/>
        <xdr:cNvSpPr/>
      </xdr:nvSpPr>
      <xdr:spPr>
        <a:xfrm>
          <a:off x="2857500" y="64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40377</xdr:rowOff>
    </xdr:from>
    <xdr:ext cx="534377" cy="259045"/>
    <xdr:sp macro="" textlink="">
      <xdr:nvSpPr>
        <xdr:cNvPr id="84" name="テキスト ボックス 83"/>
        <xdr:cNvSpPr txBox="1"/>
      </xdr:nvSpPr>
      <xdr:spPr>
        <a:xfrm>
          <a:off x="2641111" y="655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17,122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112204</xdr:rowOff>
    </xdr:from>
    <xdr:to>
      <xdr:col>3</xdr:col>
      <xdr:colOff>3175</xdr:colOff>
      <xdr:row>38</xdr:row>
      <xdr:rowOff>42354</xdr:rowOff>
    </xdr:to>
    <xdr:sp macro="" textlink="">
      <xdr:nvSpPr>
        <xdr:cNvPr id="85" name="円/楕円 84"/>
        <xdr:cNvSpPr/>
      </xdr:nvSpPr>
      <xdr:spPr>
        <a:xfrm>
          <a:off x="1968500" y="645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33482</xdr:rowOff>
    </xdr:from>
    <xdr:ext cx="534377" cy="259045"/>
    <xdr:sp macro="" textlink="">
      <xdr:nvSpPr>
        <xdr:cNvPr id="86" name="テキスト ボックス 85"/>
        <xdr:cNvSpPr txBox="1"/>
      </xdr:nvSpPr>
      <xdr:spPr>
        <a:xfrm>
          <a:off x="1752111" y="654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17,665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107912</xdr:rowOff>
    </xdr:from>
    <xdr:to>
      <xdr:col>1</xdr:col>
      <xdr:colOff>485775</xdr:colOff>
      <xdr:row>38</xdr:row>
      <xdr:rowOff>38062</xdr:rowOff>
    </xdr:to>
    <xdr:sp macro="" textlink="">
      <xdr:nvSpPr>
        <xdr:cNvPr id="87" name="円/楕円 86"/>
        <xdr:cNvSpPr/>
      </xdr:nvSpPr>
      <xdr:spPr>
        <a:xfrm>
          <a:off x="1079500" y="645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29189</xdr:rowOff>
    </xdr:from>
    <xdr:ext cx="534377" cy="259045"/>
    <xdr:sp macro="" textlink="">
      <xdr:nvSpPr>
        <xdr:cNvPr id="88" name="テキスト ボックス 87"/>
        <xdr:cNvSpPr txBox="1"/>
      </xdr:nvSpPr>
      <xdr:spPr>
        <a:xfrm>
          <a:off x="863111" y="654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18,003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9670</xdr:rowOff>
    </xdr:from>
    <xdr:to>
      <xdr:col>6</xdr:col>
      <xdr:colOff>511175</xdr:colOff>
      <xdr:row>59</xdr:row>
      <xdr:rowOff>15582</xdr:rowOff>
    </xdr:to>
    <xdr:cxnSp macro="">
      <xdr:nvCxnSpPr>
        <xdr:cNvPr id="119" name="直線コネクタ 118"/>
        <xdr:cNvCxnSpPr/>
      </xdr:nvCxnSpPr>
      <xdr:spPr>
        <a:xfrm flipV="1">
          <a:off x="3797300" y="10125220"/>
          <a:ext cx="838200" cy="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124906</xdr:rowOff>
    </xdr:from>
    <xdr:ext cx="599010" cy="259045"/>
    <xdr:sp macro="" textlink="">
      <xdr:nvSpPr>
        <xdr:cNvPr id="120" name="総務費平均値テキスト"/>
        <xdr:cNvSpPr txBox="1"/>
      </xdr:nvSpPr>
      <xdr:spPr>
        <a:xfrm>
          <a:off x="4686300" y="9897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116439</xdr:rowOff>
    </xdr:from>
    <xdr:to>
      <xdr:col>5</xdr:col>
      <xdr:colOff>358775</xdr:colOff>
      <xdr:row>59</xdr:row>
      <xdr:rowOff>15582</xdr:rowOff>
    </xdr:to>
    <xdr:cxnSp macro="">
      <xdr:nvCxnSpPr>
        <xdr:cNvPr id="122" name="直線コネクタ 121"/>
        <xdr:cNvCxnSpPr/>
      </xdr:nvCxnSpPr>
      <xdr:spPr>
        <a:xfrm>
          <a:off x="2908300" y="10060539"/>
          <a:ext cx="889000" cy="7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91546</xdr:rowOff>
    </xdr:from>
    <xdr:to>
      <xdr:col>5</xdr:col>
      <xdr:colOff>409575</xdr:colOff>
      <xdr:row>59</xdr:row>
      <xdr:rowOff>21696</xdr:rowOff>
    </xdr:to>
    <xdr:sp macro="" textlink="">
      <xdr:nvSpPr>
        <xdr:cNvPr id="123" name="フローチャート : 判断 122"/>
        <xdr:cNvSpPr/>
      </xdr:nvSpPr>
      <xdr:spPr>
        <a:xfrm>
          <a:off x="3746500" y="100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38223</xdr:rowOff>
    </xdr:from>
    <xdr:ext cx="599010" cy="259045"/>
    <xdr:sp macro="" textlink="">
      <xdr:nvSpPr>
        <xdr:cNvPr id="124" name="テキスト ボックス 123"/>
        <xdr:cNvSpPr txBox="1"/>
      </xdr:nvSpPr>
      <xdr:spPr>
        <a:xfrm>
          <a:off x="3497794" y="981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116439</xdr:rowOff>
    </xdr:from>
    <xdr:to>
      <xdr:col>4</xdr:col>
      <xdr:colOff>155575</xdr:colOff>
      <xdr:row>59</xdr:row>
      <xdr:rowOff>26860</xdr:rowOff>
    </xdr:to>
    <xdr:cxnSp macro="">
      <xdr:nvCxnSpPr>
        <xdr:cNvPr id="125" name="直線コネクタ 124"/>
        <xdr:cNvCxnSpPr/>
      </xdr:nvCxnSpPr>
      <xdr:spPr>
        <a:xfrm flipV="1">
          <a:off x="2019300" y="10060539"/>
          <a:ext cx="889000" cy="8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135330</xdr:rowOff>
    </xdr:from>
    <xdr:to>
      <xdr:col>4</xdr:col>
      <xdr:colOff>206375</xdr:colOff>
      <xdr:row>59</xdr:row>
      <xdr:rowOff>65480</xdr:rowOff>
    </xdr:to>
    <xdr:sp macro="" textlink="">
      <xdr:nvSpPr>
        <xdr:cNvPr id="126" name="フローチャート : 判断 125"/>
        <xdr:cNvSpPr/>
      </xdr:nvSpPr>
      <xdr:spPr>
        <a:xfrm>
          <a:off x="2857500" y="100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56607</xdr:rowOff>
    </xdr:from>
    <xdr:ext cx="599010" cy="259045"/>
    <xdr:sp macro="" textlink="">
      <xdr:nvSpPr>
        <xdr:cNvPr id="127" name="テキスト ボックス 126"/>
        <xdr:cNvSpPr txBox="1"/>
      </xdr:nvSpPr>
      <xdr:spPr>
        <a:xfrm>
          <a:off x="2608794" y="1017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26860</xdr:rowOff>
    </xdr:from>
    <xdr:to>
      <xdr:col>2</xdr:col>
      <xdr:colOff>638175</xdr:colOff>
      <xdr:row>59</xdr:row>
      <xdr:rowOff>26923</xdr:rowOff>
    </xdr:to>
    <xdr:cxnSp macro="">
      <xdr:nvCxnSpPr>
        <xdr:cNvPr id="128" name="直線コネクタ 127"/>
        <xdr:cNvCxnSpPr/>
      </xdr:nvCxnSpPr>
      <xdr:spPr>
        <a:xfrm flipV="1">
          <a:off x="1130300" y="10142410"/>
          <a:ext cx="8890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127889</xdr:rowOff>
    </xdr:from>
    <xdr:to>
      <xdr:col>3</xdr:col>
      <xdr:colOff>3175</xdr:colOff>
      <xdr:row>59</xdr:row>
      <xdr:rowOff>58039</xdr:rowOff>
    </xdr:to>
    <xdr:sp macro="" textlink="">
      <xdr:nvSpPr>
        <xdr:cNvPr id="129" name="フローチャート : 判断 128"/>
        <xdr:cNvSpPr/>
      </xdr:nvSpPr>
      <xdr:spPr>
        <a:xfrm>
          <a:off x="1968500" y="1007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74566</xdr:rowOff>
    </xdr:from>
    <xdr:ext cx="599010" cy="259045"/>
    <xdr:sp macro="" textlink="">
      <xdr:nvSpPr>
        <xdr:cNvPr id="130" name="テキスト ボックス 129"/>
        <xdr:cNvSpPr txBox="1"/>
      </xdr:nvSpPr>
      <xdr:spPr>
        <a:xfrm>
          <a:off x="1719794" y="984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132092</xdr:rowOff>
    </xdr:from>
    <xdr:to>
      <xdr:col>1</xdr:col>
      <xdr:colOff>485775</xdr:colOff>
      <xdr:row>59</xdr:row>
      <xdr:rowOff>62242</xdr:rowOff>
    </xdr:to>
    <xdr:sp macro="" textlink="">
      <xdr:nvSpPr>
        <xdr:cNvPr id="131" name="フローチャート : 判断 130"/>
        <xdr:cNvSpPr/>
      </xdr:nvSpPr>
      <xdr:spPr>
        <a:xfrm>
          <a:off x="1079500" y="100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78769</xdr:rowOff>
    </xdr:from>
    <xdr:ext cx="599010" cy="259045"/>
    <xdr:sp macro="" textlink="">
      <xdr:nvSpPr>
        <xdr:cNvPr id="132" name="テキスト ボックス 131"/>
        <xdr:cNvSpPr txBox="1"/>
      </xdr:nvSpPr>
      <xdr:spPr>
        <a:xfrm>
          <a:off x="830794" y="9851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130320</xdr:rowOff>
    </xdr:from>
    <xdr:to>
      <xdr:col>6</xdr:col>
      <xdr:colOff>561975</xdr:colOff>
      <xdr:row>59</xdr:row>
      <xdr:rowOff>60470</xdr:rowOff>
    </xdr:to>
    <xdr:sp macro="" textlink="">
      <xdr:nvSpPr>
        <xdr:cNvPr id="138" name="円/楕円 137"/>
        <xdr:cNvSpPr/>
      </xdr:nvSpPr>
      <xdr:spPr>
        <a:xfrm>
          <a:off x="4584700" y="1007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80456</xdr:rowOff>
    </xdr:from>
    <xdr:ext cx="599010" cy="259045"/>
    <xdr:sp macro="" textlink="">
      <xdr:nvSpPr>
        <xdr:cNvPr id="139" name="総務費該当値テキスト"/>
        <xdr:cNvSpPr txBox="1"/>
      </xdr:nvSpPr>
      <xdr:spPr>
        <a:xfrm>
          <a:off x="4686300" y="1002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273,168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136232</xdr:rowOff>
    </xdr:from>
    <xdr:to>
      <xdr:col>5</xdr:col>
      <xdr:colOff>409575</xdr:colOff>
      <xdr:row>59</xdr:row>
      <xdr:rowOff>66382</xdr:rowOff>
    </xdr:to>
    <xdr:sp macro="" textlink="">
      <xdr:nvSpPr>
        <xdr:cNvPr id="140" name="円/楕円 139"/>
        <xdr:cNvSpPr/>
      </xdr:nvSpPr>
      <xdr:spPr>
        <a:xfrm>
          <a:off x="3746500" y="1008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57509</xdr:rowOff>
    </xdr:from>
    <xdr:ext cx="599010" cy="259045"/>
    <xdr:sp macro="" textlink="">
      <xdr:nvSpPr>
        <xdr:cNvPr id="141" name="テキスト ボックス 140"/>
        <xdr:cNvSpPr txBox="1"/>
      </xdr:nvSpPr>
      <xdr:spPr>
        <a:xfrm>
          <a:off x="3497794" y="1017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255,065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65639</xdr:rowOff>
    </xdr:from>
    <xdr:to>
      <xdr:col>4</xdr:col>
      <xdr:colOff>206375</xdr:colOff>
      <xdr:row>58</xdr:row>
      <xdr:rowOff>167239</xdr:rowOff>
    </xdr:to>
    <xdr:sp macro="" textlink="">
      <xdr:nvSpPr>
        <xdr:cNvPr id="142" name="円/楕円 141"/>
        <xdr:cNvSpPr/>
      </xdr:nvSpPr>
      <xdr:spPr>
        <a:xfrm>
          <a:off x="2857500" y="1000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12316</xdr:rowOff>
    </xdr:from>
    <xdr:ext cx="599010" cy="259045"/>
    <xdr:sp macro="" textlink="">
      <xdr:nvSpPr>
        <xdr:cNvPr id="143" name="テキスト ボックス 142"/>
        <xdr:cNvSpPr txBox="1"/>
      </xdr:nvSpPr>
      <xdr:spPr>
        <a:xfrm>
          <a:off x="2608794" y="9784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471,228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147510</xdr:rowOff>
    </xdr:from>
    <xdr:to>
      <xdr:col>3</xdr:col>
      <xdr:colOff>3175</xdr:colOff>
      <xdr:row>59</xdr:row>
      <xdr:rowOff>77660</xdr:rowOff>
    </xdr:to>
    <xdr:sp macro="" textlink="">
      <xdr:nvSpPr>
        <xdr:cNvPr id="144" name="円/楕円 143"/>
        <xdr:cNvSpPr/>
      </xdr:nvSpPr>
      <xdr:spPr>
        <a:xfrm>
          <a:off x="1968500" y="1009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68787</xdr:rowOff>
    </xdr:from>
    <xdr:ext cx="599010" cy="259045"/>
    <xdr:sp macro="" textlink="">
      <xdr:nvSpPr>
        <xdr:cNvPr id="145" name="テキスト ボックス 144"/>
        <xdr:cNvSpPr txBox="1"/>
      </xdr:nvSpPr>
      <xdr:spPr>
        <a:xfrm>
          <a:off x="1719794" y="1018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220,530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147573</xdr:rowOff>
    </xdr:from>
    <xdr:to>
      <xdr:col>1</xdr:col>
      <xdr:colOff>485775</xdr:colOff>
      <xdr:row>59</xdr:row>
      <xdr:rowOff>77723</xdr:rowOff>
    </xdr:to>
    <xdr:sp macro="" textlink="">
      <xdr:nvSpPr>
        <xdr:cNvPr id="146" name="円/楕円 145"/>
        <xdr:cNvSpPr/>
      </xdr:nvSpPr>
      <xdr:spPr>
        <a:xfrm>
          <a:off x="1079500" y="1009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68850</xdr:rowOff>
    </xdr:from>
    <xdr:ext cx="599010" cy="259045"/>
    <xdr:sp macro="" textlink="">
      <xdr:nvSpPr>
        <xdr:cNvPr id="147" name="テキスト ボックス 146"/>
        <xdr:cNvSpPr txBox="1"/>
      </xdr:nvSpPr>
      <xdr:spPr>
        <a:xfrm>
          <a:off x="830794" y="1018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220,335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80065</xdr:rowOff>
    </xdr:from>
    <xdr:to>
      <xdr:col>6</xdr:col>
      <xdr:colOff>511175</xdr:colOff>
      <xdr:row>78</xdr:row>
      <xdr:rowOff>92308</xdr:rowOff>
    </xdr:to>
    <xdr:cxnSp macro="">
      <xdr:nvCxnSpPr>
        <xdr:cNvPr id="180" name="直線コネクタ 179"/>
        <xdr:cNvCxnSpPr/>
      </xdr:nvCxnSpPr>
      <xdr:spPr>
        <a:xfrm flipV="1">
          <a:off x="3797300" y="13453165"/>
          <a:ext cx="838200" cy="1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26767</xdr:rowOff>
    </xdr:from>
    <xdr:ext cx="599010" cy="259045"/>
    <xdr:sp macro="" textlink="">
      <xdr:nvSpPr>
        <xdr:cNvPr id="181" name="民生費平均値テキスト"/>
        <xdr:cNvSpPr txBox="1"/>
      </xdr:nvSpPr>
      <xdr:spPr>
        <a:xfrm>
          <a:off x="4686300" y="13399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92132</xdr:rowOff>
    </xdr:from>
    <xdr:to>
      <xdr:col>5</xdr:col>
      <xdr:colOff>358775</xdr:colOff>
      <xdr:row>78</xdr:row>
      <xdr:rowOff>92308</xdr:rowOff>
    </xdr:to>
    <xdr:cxnSp macro="">
      <xdr:nvCxnSpPr>
        <xdr:cNvPr id="183" name="直線コネクタ 182"/>
        <xdr:cNvCxnSpPr/>
      </xdr:nvCxnSpPr>
      <xdr:spPr>
        <a:xfrm>
          <a:off x="2908300" y="13465232"/>
          <a:ext cx="889000" cy="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9821</xdr:rowOff>
    </xdr:from>
    <xdr:to>
      <xdr:col>5</xdr:col>
      <xdr:colOff>409575</xdr:colOff>
      <xdr:row>78</xdr:row>
      <xdr:rowOff>111421</xdr:rowOff>
    </xdr:to>
    <xdr:sp macro="" textlink="">
      <xdr:nvSpPr>
        <xdr:cNvPr id="184" name="フローチャート : 判断 183"/>
        <xdr:cNvSpPr/>
      </xdr:nvSpPr>
      <xdr:spPr>
        <a:xfrm>
          <a:off x="3746500" y="1338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127948</xdr:rowOff>
    </xdr:from>
    <xdr:ext cx="599010" cy="259045"/>
    <xdr:sp macro="" textlink="">
      <xdr:nvSpPr>
        <xdr:cNvPr id="185" name="テキスト ボックス 184"/>
        <xdr:cNvSpPr txBox="1"/>
      </xdr:nvSpPr>
      <xdr:spPr>
        <a:xfrm>
          <a:off x="3497794" y="1315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92132</xdr:rowOff>
    </xdr:from>
    <xdr:to>
      <xdr:col>4</xdr:col>
      <xdr:colOff>155575</xdr:colOff>
      <xdr:row>78</xdr:row>
      <xdr:rowOff>109569</xdr:rowOff>
    </xdr:to>
    <xdr:cxnSp macro="">
      <xdr:nvCxnSpPr>
        <xdr:cNvPr id="186" name="直線コネクタ 185"/>
        <xdr:cNvCxnSpPr/>
      </xdr:nvCxnSpPr>
      <xdr:spPr>
        <a:xfrm flipV="1">
          <a:off x="2019300" y="13465232"/>
          <a:ext cx="889000" cy="1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73335</xdr:rowOff>
    </xdr:from>
    <xdr:to>
      <xdr:col>4</xdr:col>
      <xdr:colOff>206375</xdr:colOff>
      <xdr:row>79</xdr:row>
      <xdr:rowOff>3485</xdr:rowOff>
    </xdr:to>
    <xdr:sp macro="" textlink="">
      <xdr:nvSpPr>
        <xdr:cNvPr id="187" name="フローチャート : 判断 186"/>
        <xdr:cNvSpPr/>
      </xdr:nvSpPr>
      <xdr:spPr>
        <a:xfrm>
          <a:off x="2857500" y="134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166062</xdr:rowOff>
    </xdr:from>
    <xdr:ext cx="599010" cy="259045"/>
    <xdr:sp macro="" textlink="">
      <xdr:nvSpPr>
        <xdr:cNvPr id="188" name="テキスト ボックス 187"/>
        <xdr:cNvSpPr txBox="1"/>
      </xdr:nvSpPr>
      <xdr:spPr>
        <a:xfrm>
          <a:off x="2608794" y="1353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109569</xdr:rowOff>
    </xdr:from>
    <xdr:to>
      <xdr:col>2</xdr:col>
      <xdr:colOff>638175</xdr:colOff>
      <xdr:row>78</xdr:row>
      <xdr:rowOff>118982</xdr:rowOff>
    </xdr:to>
    <xdr:cxnSp macro="">
      <xdr:nvCxnSpPr>
        <xdr:cNvPr id="189" name="直線コネクタ 188"/>
        <xdr:cNvCxnSpPr/>
      </xdr:nvCxnSpPr>
      <xdr:spPr>
        <a:xfrm flipV="1">
          <a:off x="1130300" y="13482669"/>
          <a:ext cx="889000" cy="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80890</xdr:rowOff>
    </xdr:from>
    <xdr:to>
      <xdr:col>3</xdr:col>
      <xdr:colOff>3175</xdr:colOff>
      <xdr:row>79</xdr:row>
      <xdr:rowOff>11040</xdr:rowOff>
    </xdr:to>
    <xdr:sp macro="" textlink="">
      <xdr:nvSpPr>
        <xdr:cNvPr id="190" name="フローチャート : 判断 189"/>
        <xdr:cNvSpPr/>
      </xdr:nvSpPr>
      <xdr:spPr>
        <a:xfrm>
          <a:off x="1968500" y="134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2167</xdr:rowOff>
    </xdr:from>
    <xdr:ext cx="599010" cy="259045"/>
    <xdr:sp macro="" textlink="">
      <xdr:nvSpPr>
        <xdr:cNvPr id="191" name="テキスト ボックス 190"/>
        <xdr:cNvSpPr txBox="1"/>
      </xdr:nvSpPr>
      <xdr:spPr>
        <a:xfrm>
          <a:off x="1719794" y="1354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73208</xdr:rowOff>
    </xdr:from>
    <xdr:to>
      <xdr:col>1</xdr:col>
      <xdr:colOff>485775</xdr:colOff>
      <xdr:row>79</xdr:row>
      <xdr:rowOff>3358</xdr:rowOff>
    </xdr:to>
    <xdr:sp macro="" textlink="">
      <xdr:nvSpPr>
        <xdr:cNvPr id="192" name="フローチャート : 判断 191"/>
        <xdr:cNvSpPr/>
      </xdr:nvSpPr>
      <xdr:spPr>
        <a:xfrm>
          <a:off x="1079500" y="134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165935</xdr:rowOff>
    </xdr:from>
    <xdr:ext cx="599010" cy="259045"/>
    <xdr:sp macro="" textlink="">
      <xdr:nvSpPr>
        <xdr:cNvPr id="193" name="テキスト ボックス 192"/>
        <xdr:cNvSpPr txBox="1"/>
      </xdr:nvSpPr>
      <xdr:spPr>
        <a:xfrm>
          <a:off x="830794" y="1353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29265</xdr:rowOff>
    </xdr:from>
    <xdr:to>
      <xdr:col>6</xdr:col>
      <xdr:colOff>561975</xdr:colOff>
      <xdr:row>78</xdr:row>
      <xdr:rowOff>130865</xdr:rowOff>
    </xdr:to>
    <xdr:sp macro="" textlink="">
      <xdr:nvSpPr>
        <xdr:cNvPr id="199" name="円/楕円 198"/>
        <xdr:cNvSpPr/>
      </xdr:nvSpPr>
      <xdr:spPr>
        <a:xfrm>
          <a:off x="4584700" y="1340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160092</xdr:rowOff>
    </xdr:from>
    <xdr:ext cx="599010" cy="259045"/>
    <xdr:sp macro="" textlink="">
      <xdr:nvSpPr>
        <xdr:cNvPr id="200" name="民生費該当値テキスト"/>
        <xdr:cNvSpPr txBox="1"/>
      </xdr:nvSpPr>
      <xdr:spPr>
        <a:xfrm>
          <a:off x="4686300" y="13190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242,609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41508</xdr:rowOff>
    </xdr:from>
    <xdr:to>
      <xdr:col>5</xdr:col>
      <xdr:colOff>409575</xdr:colOff>
      <xdr:row>78</xdr:row>
      <xdr:rowOff>143108</xdr:rowOff>
    </xdr:to>
    <xdr:sp macro="" textlink="">
      <xdr:nvSpPr>
        <xdr:cNvPr id="201" name="円/楕円 200"/>
        <xdr:cNvSpPr/>
      </xdr:nvSpPr>
      <xdr:spPr>
        <a:xfrm>
          <a:off x="3746500" y="1341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134235</xdr:rowOff>
    </xdr:from>
    <xdr:ext cx="599010" cy="259045"/>
    <xdr:sp macro="" textlink="">
      <xdr:nvSpPr>
        <xdr:cNvPr id="202" name="テキスト ボックス 201"/>
        <xdr:cNvSpPr txBox="1"/>
      </xdr:nvSpPr>
      <xdr:spPr>
        <a:xfrm>
          <a:off x="3497794" y="1350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229,756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41332</xdr:rowOff>
    </xdr:from>
    <xdr:to>
      <xdr:col>4</xdr:col>
      <xdr:colOff>206375</xdr:colOff>
      <xdr:row>78</xdr:row>
      <xdr:rowOff>142932</xdr:rowOff>
    </xdr:to>
    <xdr:sp macro="" textlink="">
      <xdr:nvSpPr>
        <xdr:cNvPr id="203" name="円/楕円 202"/>
        <xdr:cNvSpPr/>
      </xdr:nvSpPr>
      <xdr:spPr>
        <a:xfrm>
          <a:off x="2857500" y="1341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159459</xdr:rowOff>
    </xdr:from>
    <xdr:ext cx="599010" cy="259045"/>
    <xdr:sp macro="" textlink="">
      <xdr:nvSpPr>
        <xdr:cNvPr id="204" name="テキスト ボックス 203"/>
        <xdr:cNvSpPr txBox="1"/>
      </xdr:nvSpPr>
      <xdr:spPr>
        <a:xfrm>
          <a:off x="2608794" y="13189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229,940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58769</xdr:rowOff>
    </xdr:from>
    <xdr:to>
      <xdr:col>3</xdr:col>
      <xdr:colOff>3175</xdr:colOff>
      <xdr:row>78</xdr:row>
      <xdr:rowOff>160369</xdr:rowOff>
    </xdr:to>
    <xdr:sp macro="" textlink="">
      <xdr:nvSpPr>
        <xdr:cNvPr id="205" name="円/楕円 204"/>
        <xdr:cNvSpPr/>
      </xdr:nvSpPr>
      <xdr:spPr>
        <a:xfrm>
          <a:off x="1968500" y="1343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5446</xdr:rowOff>
    </xdr:from>
    <xdr:ext cx="599010" cy="259045"/>
    <xdr:sp macro="" textlink="">
      <xdr:nvSpPr>
        <xdr:cNvPr id="206" name="テキスト ボックス 205"/>
        <xdr:cNvSpPr txBox="1"/>
      </xdr:nvSpPr>
      <xdr:spPr>
        <a:xfrm>
          <a:off x="1719794" y="1320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211,634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68182</xdr:rowOff>
    </xdr:from>
    <xdr:to>
      <xdr:col>1</xdr:col>
      <xdr:colOff>485775</xdr:colOff>
      <xdr:row>78</xdr:row>
      <xdr:rowOff>169782</xdr:rowOff>
    </xdr:to>
    <xdr:sp macro="" textlink="">
      <xdr:nvSpPr>
        <xdr:cNvPr id="207" name="円/楕円 206"/>
        <xdr:cNvSpPr/>
      </xdr:nvSpPr>
      <xdr:spPr>
        <a:xfrm>
          <a:off x="1079500" y="1344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14859</xdr:rowOff>
    </xdr:from>
    <xdr:ext cx="599010" cy="259045"/>
    <xdr:sp macro="" textlink="">
      <xdr:nvSpPr>
        <xdr:cNvPr id="208" name="テキスト ボックス 207"/>
        <xdr:cNvSpPr txBox="1"/>
      </xdr:nvSpPr>
      <xdr:spPr>
        <a:xfrm>
          <a:off x="830794" y="13216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201,751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89946</xdr:rowOff>
    </xdr:from>
    <xdr:to>
      <xdr:col>6</xdr:col>
      <xdr:colOff>511175</xdr:colOff>
      <xdr:row>97</xdr:row>
      <xdr:rowOff>140565</xdr:rowOff>
    </xdr:to>
    <xdr:cxnSp macro="">
      <xdr:nvCxnSpPr>
        <xdr:cNvPr id="237" name="直線コネクタ 236"/>
        <xdr:cNvCxnSpPr/>
      </xdr:nvCxnSpPr>
      <xdr:spPr>
        <a:xfrm>
          <a:off x="3797300" y="16720596"/>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84662</xdr:rowOff>
    </xdr:from>
    <xdr:ext cx="599010" cy="259045"/>
    <xdr:sp macro="" textlink="">
      <xdr:nvSpPr>
        <xdr:cNvPr id="238" name="衛生費平均値テキスト"/>
        <xdr:cNvSpPr txBox="1"/>
      </xdr:nvSpPr>
      <xdr:spPr>
        <a:xfrm>
          <a:off x="4686300" y="16543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89946</xdr:rowOff>
    </xdr:from>
    <xdr:to>
      <xdr:col>5</xdr:col>
      <xdr:colOff>358775</xdr:colOff>
      <xdr:row>97</xdr:row>
      <xdr:rowOff>106535</xdr:rowOff>
    </xdr:to>
    <xdr:cxnSp macro="">
      <xdr:nvCxnSpPr>
        <xdr:cNvPr id="240" name="直線コネクタ 239"/>
        <xdr:cNvCxnSpPr/>
      </xdr:nvCxnSpPr>
      <xdr:spPr>
        <a:xfrm flipV="1">
          <a:off x="2908300" y="16720596"/>
          <a:ext cx="889000" cy="1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41" name="フローチャート : 判断 240"/>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98</xdr:row>
      <xdr:rowOff>9242</xdr:rowOff>
    </xdr:from>
    <xdr:ext cx="599010" cy="259045"/>
    <xdr:sp macro="" textlink="">
      <xdr:nvSpPr>
        <xdr:cNvPr id="242" name="テキスト ボックス 241"/>
        <xdr:cNvSpPr txBox="1"/>
      </xdr:nvSpPr>
      <xdr:spPr>
        <a:xfrm>
          <a:off x="3497794" y="168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106535</xdr:rowOff>
    </xdr:from>
    <xdr:to>
      <xdr:col>4</xdr:col>
      <xdr:colOff>155575</xdr:colOff>
      <xdr:row>97</xdr:row>
      <xdr:rowOff>127795</xdr:rowOff>
    </xdr:to>
    <xdr:cxnSp macro="">
      <xdr:nvCxnSpPr>
        <xdr:cNvPr id="243" name="直線コネクタ 242"/>
        <xdr:cNvCxnSpPr/>
      </xdr:nvCxnSpPr>
      <xdr:spPr>
        <a:xfrm flipV="1">
          <a:off x="2019300" y="16737185"/>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4" name="フローチャート : 判断 243"/>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98</xdr:row>
      <xdr:rowOff>23908</xdr:rowOff>
    </xdr:from>
    <xdr:ext cx="599010" cy="259045"/>
    <xdr:sp macro="" textlink="">
      <xdr:nvSpPr>
        <xdr:cNvPr id="245" name="テキスト ボックス 244"/>
        <xdr:cNvSpPr txBox="1"/>
      </xdr:nvSpPr>
      <xdr:spPr>
        <a:xfrm>
          <a:off x="2608794"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127795</xdr:rowOff>
    </xdr:from>
    <xdr:to>
      <xdr:col>2</xdr:col>
      <xdr:colOff>638175</xdr:colOff>
      <xdr:row>97</xdr:row>
      <xdr:rowOff>131163</xdr:rowOff>
    </xdr:to>
    <xdr:cxnSp macro="">
      <xdr:nvCxnSpPr>
        <xdr:cNvPr id="246" name="直線コネクタ 245"/>
        <xdr:cNvCxnSpPr/>
      </xdr:nvCxnSpPr>
      <xdr:spPr>
        <a:xfrm flipV="1">
          <a:off x="1130300" y="16758445"/>
          <a:ext cx="889000" cy="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7" name="フローチャート : 判断 246"/>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45431</xdr:rowOff>
    </xdr:from>
    <xdr:ext cx="599010" cy="259045"/>
    <xdr:sp macro="" textlink="">
      <xdr:nvSpPr>
        <xdr:cNvPr id="248" name="テキスト ボックス 247"/>
        <xdr:cNvSpPr txBox="1"/>
      </xdr:nvSpPr>
      <xdr:spPr>
        <a:xfrm>
          <a:off x="1719794"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9" name="フローチャート : 判断 248"/>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98</xdr:row>
      <xdr:rowOff>48758</xdr:rowOff>
    </xdr:from>
    <xdr:ext cx="599010" cy="259045"/>
    <xdr:sp macro="" textlink="">
      <xdr:nvSpPr>
        <xdr:cNvPr id="250" name="テキスト ボックス 249"/>
        <xdr:cNvSpPr txBox="1"/>
      </xdr:nvSpPr>
      <xdr:spPr>
        <a:xfrm>
          <a:off x="830794" y="1685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89765</xdr:rowOff>
    </xdr:from>
    <xdr:to>
      <xdr:col>6</xdr:col>
      <xdr:colOff>561975</xdr:colOff>
      <xdr:row>98</xdr:row>
      <xdr:rowOff>19915</xdr:rowOff>
    </xdr:to>
    <xdr:sp macro="" textlink="">
      <xdr:nvSpPr>
        <xdr:cNvPr id="256" name="円/楕円 255"/>
        <xdr:cNvSpPr/>
      </xdr:nvSpPr>
      <xdr:spPr>
        <a:xfrm>
          <a:off x="4584700" y="1672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68192</xdr:rowOff>
    </xdr:from>
    <xdr:ext cx="599010" cy="259045"/>
    <xdr:sp macro="" textlink="">
      <xdr:nvSpPr>
        <xdr:cNvPr id="257" name="衛生費該当値テキスト"/>
        <xdr:cNvSpPr txBox="1"/>
      </xdr:nvSpPr>
      <xdr:spPr>
        <a:xfrm>
          <a:off x="4686300" y="16698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129,546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39146</xdr:rowOff>
    </xdr:from>
    <xdr:to>
      <xdr:col>5</xdr:col>
      <xdr:colOff>409575</xdr:colOff>
      <xdr:row>97</xdr:row>
      <xdr:rowOff>140746</xdr:rowOff>
    </xdr:to>
    <xdr:sp macro="" textlink="">
      <xdr:nvSpPr>
        <xdr:cNvPr id="258" name="円/楕円 257"/>
        <xdr:cNvSpPr/>
      </xdr:nvSpPr>
      <xdr:spPr>
        <a:xfrm>
          <a:off x="3746500" y="1666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157273</xdr:rowOff>
    </xdr:from>
    <xdr:ext cx="599010" cy="259045"/>
    <xdr:sp macro="" textlink="">
      <xdr:nvSpPr>
        <xdr:cNvPr id="259" name="テキスト ボックス 258"/>
        <xdr:cNvSpPr txBox="1"/>
      </xdr:nvSpPr>
      <xdr:spPr>
        <a:xfrm>
          <a:off x="3497794" y="16445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156,117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55735</xdr:rowOff>
    </xdr:from>
    <xdr:to>
      <xdr:col>4</xdr:col>
      <xdr:colOff>206375</xdr:colOff>
      <xdr:row>97</xdr:row>
      <xdr:rowOff>157335</xdr:rowOff>
    </xdr:to>
    <xdr:sp macro="" textlink="">
      <xdr:nvSpPr>
        <xdr:cNvPr id="260" name="円/楕円 259"/>
        <xdr:cNvSpPr/>
      </xdr:nvSpPr>
      <xdr:spPr>
        <a:xfrm>
          <a:off x="2857500" y="1668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2412</xdr:rowOff>
    </xdr:from>
    <xdr:ext cx="599010" cy="259045"/>
    <xdr:sp macro="" textlink="">
      <xdr:nvSpPr>
        <xdr:cNvPr id="261" name="テキスト ボックス 260"/>
        <xdr:cNvSpPr txBox="1"/>
      </xdr:nvSpPr>
      <xdr:spPr>
        <a:xfrm>
          <a:off x="2608794" y="1646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147,410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76995</xdr:rowOff>
    </xdr:from>
    <xdr:to>
      <xdr:col>3</xdr:col>
      <xdr:colOff>3175</xdr:colOff>
      <xdr:row>98</xdr:row>
      <xdr:rowOff>7145</xdr:rowOff>
    </xdr:to>
    <xdr:sp macro="" textlink="">
      <xdr:nvSpPr>
        <xdr:cNvPr id="262" name="円/楕円 261"/>
        <xdr:cNvSpPr/>
      </xdr:nvSpPr>
      <xdr:spPr>
        <a:xfrm>
          <a:off x="1968500" y="1670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23672</xdr:rowOff>
    </xdr:from>
    <xdr:ext cx="599010" cy="259045"/>
    <xdr:sp macro="" textlink="">
      <xdr:nvSpPr>
        <xdr:cNvPr id="263" name="テキスト ボックス 262"/>
        <xdr:cNvSpPr txBox="1"/>
      </xdr:nvSpPr>
      <xdr:spPr>
        <a:xfrm>
          <a:off x="1719794" y="16482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136,249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80363</xdr:rowOff>
    </xdr:from>
    <xdr:to>
      <xdr:col>1</xdr:col>
      <xdr:colOff>485775</xdr:colOff>
      <xdr:row>98</xdr:row>
      <xdr:rowOff>10513</xdr:rowOff>
    </xdr:to>
    <xdr:sp macro="" textlink="">
      <xdr:nvSpPr>
        <xdr:cNvPr id="264" name="円/楕円 263"/>
        <xdr:cNvSpPr/>
      </xdr:nvSpPr>
      <xdr:spPr>
        <a:xfrm>
          <a:off x="1079500" y="1671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27040</xdr:rowOff>
    </xdr:from>
    <xdr:ext cx="599010" cy="259045"/>
    <xdr:sp macro="" textlink="">
      <xdr:nvSpPr>
        <xdr:cNvPr id="265" name="テキスト ボックス 264"/>
        <xdr:cNvSpPr txBox="1"/>
      </xdr:nvSpPr>
      <xdr:spPr>
        <a:xfrm>
          <a:off x="830794" y="1648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52881</xdr:rowOff>
    </xdr:from>
    <xdr:to>
      <xdr:col>15</xdr:col>
      <xdr:colOff>180975</xdr:colOff>
      <xdr:row>39</xdr:row>
      <xdr:rowOff>60637</xdr:rowOff>
    </xdr:to>
    <xdr:cxnSp macro="">
      <xdr:nvCxnSpPr>
        <xdr:cNvPr id="296" name="直線コネクタ 295"/>
        <xdr:cNvCxnSpPr/>
      </xdr:nvCxnSpPr>
      <xdr:spPr>
        <a:xfrm>
          <a:off x="9639300" y="6739431"/>
          <a:ext cx="838200" cy="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163894</xdr:rowOff>
    </xdr:from>
    <xdr:ext cx="469744" cy="259045"/>
    <xdr:sp macro="" textlink="">
      <xdr:nvSpPr>
        <xdr:cNvPr id="297" name="労働費平均値テキスト"/>
        <xdr:cNvSpPr txBox="1"/>
      </xdr:nvSpPr>
      <xdr:spPr>
        <a:xfrm>
          <a:off x="10528300" y="6678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52881</xdr:rowOff>
    </xdr:from>
    <xdr:to>
      <xdr:col>14</xdr:col>
      <xdr:colOff>28575</xdr:colOff>
      <xdr:row>39</xdr:row>
      <xdr:rowOff>54612</xdr:rowOff>
    </xdr:to>
    <xdr:cxnSp macro="">
      <xdr:nvCxnSpPr>
        <xdr:cNvPr id="299" name="直線コネクタ 298"/>
        <xdr:cNvCxnSpPr/>
      </xdr:nvCxnSpPr>
      <xdr:spPr>
        <a:xfrm flipV="1">
          <a:off x="8750300" y="6739431"/>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165612</xdr:rowOff>
    </xdr:from>
    <xdr:to>
      <xdr:col>14</xdr:col>
      <xdr:colOff>79375</xdr:colOff>
      <xdr:row>39</xdr:row>
      <xdr:rowOff>95762</xdr:rowOff>
    </xdr:to>
    <xdr:sp macro="" textlink="">
      <xdr:nvSpPr>
        <xdr:cNvPr id="300" name="フローチャート : 判断 299"/>
        <xdr:cNvSpPr/>
      </xdr:nvSpPr>
      <xdr:spPr>
        <a:xfrm>
          <a:off x="9588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112289</xdr:rowOff>
    </xdr:from>
    <xdr:ext cx="469744" cy="259045"/>
    <xdr:sp macro="" textlink="">
      <xdr:nvSpPr>
        <xdr:cNvPr id="301" name="テキスト ボックス 300"/>
        <xdr:cNvSpPr txBox="1"/>
      </xdr:nvSpPr>
      <xdr:spPr>
        <a:xfrm>
          <a:off x="9404427"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53371</xdr:rowOff>
    </xdr:from>
    <xdr:to>
      <xdr:col>12</xdr:col>
      <xdr:colOff>511175</xdr:colOff>
      <xdr:row>39</xdr:row>
      <xdr:rowOff>54612</xdr:rowOff>
    </xdr:to>
    <xdr:cxnSp macro="">
      <xdr:nvCxnSpPr>
        <xdr:cNvPr id="302" name="直線コネクタ 301"/>
        <xdr:cNvCxnSpPr/>
      </xdr:nvCxnSpPr>
      <xdr:spPr>
        <a:xfrm>
          <a:off x="7861300" y="6739921"/>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9527</xdr:rowOff>
    </xdr:from>
    <xdr:to>
      <xdr:col>12</xdr:col>
      <xdr:colOff>561975</xdr:colOff>
      <xdr:row>39</xdr:row>
      <xdr:rowOff>111127</xdr:rowOff>
    </xdr:to>
    <xdr:sp macro="" textlink="">
      <xdr:nvSpPr>
        <xdr:cNvPr id="303" name="フローチャート : 判断 302"/>
        <xdr:cNvSpPr/>
      </xdr:nvSpPr>
      <xdr:spPr>
        <a:xfrm>
          <a:off x="8699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102254</xdr:rowOff>
    </xdr:from>
    <xdr:ext cx="469744" cy="259045"/>
    <xdr:sp macro="" textlink="">
      <xdr:nvSpPr>
        <xdr:cNvPr id="304" name="テキスト ボックス 303"/>
        <xdr:cNvSpPr txBox="1"/>
      </xdr:nvSpPr>
      <xdr:spPr>
        <a:xfrm>
          <a:off x="8515427" y="6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53371</xdr:rowOff>
    </xdr:from>
    <xdr:to>
      <xdr:col>11</xdr:col>
      <xdr:colOff>307975</xdr:colOff>
      <xdr:row>39</xdr:row>
      <xdr:rowOff>53632</xdr:rowOff>
    </xdr:to>
    <xdr:cxnSp macro="">
      <xdr:nvCxnSpPr>
        <xdr:cNvPr id="305" name="直線コネクタ 304"/>
        <xdr:cNvCxnSpPr/>
      </xdr:nvCxnSpPr>
      <xdr:spPr>
        <a:xfrm flipV="1">
          <a:off x="6972300" y="6739921"/>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161203</xdr:rowOff>
    </xdr:from>
    <xdr:to>
      <xdr:col>11</xdr:col>
      <xdr:colOff>358775</xdr:colOff>
      <xdr:row>39</xdr:row>
      <xdr:rowOff>91353</xdr:rowOff>
    </xdr:to>
    <xdr:sp macro="" textlink="">
      <xdr:nvSpPr>
        <xdr:cNvPr id="306" name="フローチャート : 判断 305"/>
        <xdr:cNvSpPr/>
      </xdr:nvSpPr>
      <xdr:spPr>
        <a:xfrm>
          <a:off x="7810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107880</xdr:rowOff>
    </xdr:from>
    <xdr:ext cx="469744" cy="259045"/>
    <xdr:sp macro="" textlink="">
      <xdr:nvSpPr>
        <xdr:cNvPr id="307" name="テキスト ボックス 306"/>
        <xdr:cNvSpPr txBox="1"/>
      </xdr:nvSpPr>
      <xdr:spPr>
        <a:xfrm>
          <a:off x="7626427"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144074</xdr:rowOff>
    </xdr:from>
    <xdr:to>
      <xdr:col>10</xdr:col>
      <xdr:colOff>155575</xdr:colOff>
      <xdr:row>39</xdr:row>
      <xdr:rowOff>74224</xdr:rowOff>
    </xdr:to>
    <xdr:sp macro="" textlink="">
      <xdr:nvSpPr>
        <xdr:cNvPr id="308" name="フローチャート : 判断 307"/>
        <xdr:cNvSpPr/>
      </xdr:nvSpPr>
      <xdr:spPr>
        <a:xfrm>
          <a:off x="6921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90751</xdr:rowOff>
    </xdr:from>
    <xdr:ext cx="469744" cy="259045"/>
    <xdr:sp macro="" textlink="">
      <xdr:nvSpPr>
        <xdr:cNvPr id="309" name="テキスト ボックス 308"/>
        <xdr:cNvSpPr txBox="1"/>
      </xdr:nvSpPr>
      <xdr:spPr>
        <a:xfrm>
          <a:off x="6737427" y="64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9837</xdr:rowOff>
    </xdr:from>
    <xdr:to>
      <xdr:col>15</xdr:col>
      <xdr:colOff>231775</xdr:colOff>
      <xdr:row>39</xdr:row>
      <xdr:rowOff>111437</xdr:rowOff>
    </xdr:to>
    <xdr:sp macro="" textlink="">
      <xdr:nvSpPr>
        <xdr:cNvPr id="315" name="円/楕円 314"/>
        <xdr:cNvSpPr/>
      </xdr:nvSpPr>
      <xdr:spPr>
        <a:xfrm>
          <a:off x="10426700" y="669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140664</xdr:rowOff>
    </xdr:from>
    <xdr:ext cx="469744" cy="259045"/>
    <xdr:sp macro="" textlink="">
      <xdr:nvSpPr>
        <xdr:cNvPr id="316" name="労働費該当値テキスト"/>
        <xdr:cNvSpPr txBox="1"/>
      </xdr:nvSpPr>
      <xdr:spPr>
        <a:xfrm>
          <a:off x="10528300" y="648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2,342</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2081</xdr:rowOff>
    </xdr:from>
    <xdr:to>
      <xdr:col>14</xdr:col>
      <xdr:colOff>79375</xdr:colOff>
      <xdr:row>39</xdr:row>
      <xdr:rowOff>103681</xdr:rowOff>
    </xdr:to>
    <xdr:sp macro="" textlink="">
      <xdr:nvSpPr>
        <xdr:cNvPr id="317" name="円/楕円 316"/>
        <xdr:cNvSpPr/>
      </xdr:nvSpPr>
      <xdr:spPr>
        <a:xfrm>
          <a:off x="9588500" y="668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94808</xdr:rowOff>
    </xdr:from>
    <xdr:ext cx="469744" cy="259045"/>
    <xdr:sp macro="" textlink="">
      <xdr:nvSpPr>
        <xdr:cNvPr id="318" name="テキスト ボックス 317"/>
        <xdr:cNvSpPr txBox="1"/>
      </xdr:nvSpPr>
      <xdr:spPr>
        <a:xfrm>
          <a:off x="9404427" y="678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2,817</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3812</xdr:rowOff>
    </xdr:from>
    <xdr:to>
      <xdr:col>12</xdr:col>
      <xdr:colOff>561975</xdr:colOff>
      <xdr:row>39</xdr:row>
      <xdr:rowOff>105412</xdr:rowOff>
    </xdr:to>
    <xdr:sp macro="" textlink="">
      <xdr:nvSpPr>
        <xdr:cNvPr id="319" name="円/楕円 318"/>
        <xdr:cNvSpPr/>
      </xdr:nvSpPr>
      <xdr:spPr>
        <a:xfrm>
          <a:off x="8699500" y="669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121939</xdr:rowOff>
    </xdr:from>
    <xdr:ext cx="469744" cy="259045"/>
    <xdr:sp macro="" textlink="">
      <xdr:nvSpPr>
        <xdr:cNvPr id="320" name="テキスト ボックス 319"/>
        <xdr:cNvSpPr txBox="1"/>
      </xdr:nvSpPr>
      <xdr:spPr>
        <a:xfrm>
          <a:off x="8515427" y="646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2,711</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2571</xdr:rowOff>
    </xdr:from>
    <xdr:to>
      <xdr:col>11</xdr:col>
      <xdr:colOff>358775</xdr:colOff>
      <xdr:row>39</xdr:row>
      <xdr:rowOff>104171</xdr:rowOff>
    </xdr:to>
    <xdr:sp macro="" textlink="">
      <xdr:nvSpPr>
        <xdr:cNvPr id="321" name="円/楕円 320"/>
        <xdr:cNvSpPr/>
      </xdr:nvSpPr>
      <xdr:spPr>
        <a:xfrm>
          <a:off x="7810500" y="668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95298</xdr:rowOff>
    </xdr:from>
    <xdr:ext cx="469744" cy="259045"/>
    <xdr:sp macro="" textlink="">
      <xdr:nvSpPr>
        <xdr:cNvPr id="322" name="テキスト ボックス 321"/>
        <xdr:cNvSpPr txBox="1"/>
      </xdr:nvSpPr>
      <xdr:spPr>
        <a:xfrm>
          <a:off x="7626427" y="678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2,787</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2832</xdr:rowOff>
    </xdr:from>
    <xdr:to>
      <xdr:col>10</xdr:col>
      <xdr:colOff>155575</xdr:colOff>
      <xdr:row>39</xdr:row>
      <xdr:rowOff>104432</xdr:rowOff>
    </xdr:to>
    <xdr:sp macro="" textlink="">
      <xdr:nvSpPr>
        <xdr:cNvPr id="323" name="円/楕円 322"/>
        <xdr:cNvSpPr/>
      </xdr:nvSpPr>
      <xdr:spPr>
        <a:xfrm>
          <a:off x="6921500" y="668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95559</xdr:rowOff>
    </xdr:from>
    <xdr:ext cx="469744" cy="259045"/>
    <xdr:sp macro="" textlink="">
      <xdr:nvSpPr>
        <xdr:cNvPr id="324" name="テキスト ボックス 323"/>
        <xdr:cNvSpPr txBox="1"/>
      </xdr:nvSpPr>
      <xdr:spPr>
        <a:xfrm>
          <a:off x="6737427" y="678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49833</xdr:rowOff>
    </xdr:from>
    <xdr:to>
      <xdr:col>15</xdr:col>
      <xdr:colOff>180975</xdr:colOff>
      <xdr:row>57</xdr:row>
      <xdr:rowOff>136334</xdr:rowOff>
    </xdr:to>
    <xdr:cxnSp macro="">
      <xdr:nvCxnSpPr>
        <xdr:cNvPr id="353" name="直線コネクタ 352"/>
        <xdr:cNvCxnSpPr/>
      </xdr:nvCxnSpPr>
      <xdr:spPr>
        <a:xfrm flipV="1">
          <a:off x="9639300" y="9822483"/>
          <a:ext cx="838200" cy="8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133876</xdr:rowOff>
    </xdr:from>
    <xdr:ext cx="534377" cy="259045"/>
    <xdr:sp macro="" textlink="">
      <xdr:nvSpPr>
        <xdr:cNvPr id="354" name="農林水産業費平均値テキスト"/>
        <xdr:cNvSpPr txBox="1"/>
      </xdr:nvSpPr>
      <xdr:spPr>
        <a:xfrm>
          <a:off x="10528300" y="9906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102145</xdr:rowOff>
    </xdr:from>
    <xdr:to>
      <xdr:col>14</xdr:col>
      <xdr:colOff>28575</xdr:colOff>
      <xdr:row>57</xdr:row>
      <xdr:rowOff>136334</xdr:rowOff>
    </xdr:to>
    <xdr:cxnSp macro="">
      <xdr:nvCxnSpPr>
        <xdr:cNvPr id="356" name="直線コネクタ 355"/>
        <xdr:cNvCxnSpPr/>
      </xdr:nvCxnSpPr>
      <xdr:spPr>
        <a:xfrm>
          <a:off x="8750300" y="9874795"/>
          <a:ext cx="889000" cy="3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148098</xdr:rowOff>
    </xdr:from>
    <xdr:to>
      <xdr:col>14</xdr:col>
      <xdr:colOff>79375</xdr:colOff>
      <xdr:row>58</xdr:row>
      <xdr:rowOff>78248</xdr:rowOff>
    </xdr:to>
    <xdr:sp macro="" textlink="">
      <xdr:nvSpPr>
        <xdr:cNvPr id="357" name="フローチャート : 判断 356"/>
        <xdr:cNvSpPr/>
      </xdr:nvSpPr>
      <xdr:spPr>
        <a:xfrm>
          <a:off x="9588500" y="992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69375</xdr:rowOff>
    </xdr:from>
    <xdr:ext cx="534377" cy="259045"/>
    <xdr:sp macro="" textlink="">
      <xdr:nvSpPr>
        <xdr:cNvPr id="358" name="テキスト ボックス 357"/>
        <xdr:cNvSpPr txBox="1"/>
      </xdr:nvSpPr>
      <xdr:spPr>
        <a:xfrm>
          <a:off x="9372111" y="1001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102145</xdr:rowOff>
    </xdr:from>
    <xdr:to>
      <xdr:col>12</xdr:col>
      <xdr:colOff>511175</xdr:colOff>
      <xdr:row>57</xdr:row>
      <xdr:rowOff>138751</xdr:rowOff>
    </xdr:to>
    <xdr:cxnSp macro="">
      <xdr:nvCxnSpPr>
        <xdr:cNvPr id="359" name="直線コネクタ 358"/>
        <xdr:cNvCxnSpPr/>
      </xdr:nvCxnSpPr>
      <xdr:spPr>
        <a:xfrm flipV="1">
          <a:off x="7861300" y="9874795"/>
          <a:ext cx="889000" cy="3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144141</xdr:rowOff>
    </xdr:from>
    <xdr:to>
      <xdr:col>12</xdr:col>
      <xdr:colOff>561975</xdr:colOff>
      <xdr:row>58</xdr:row>
      <xdr:rowOff>74291</xdr:rowOff>
    </xdr:to>
    <xdr:sp macro="" textlink="">
      <xdr:nvSpPr>
        <xdr:cNvPr id="360" name="フローチャート : 判断 359"/>
        <xdr:cNvSpPr/>
      </xdr:nvSpPr>
      <xdr:spPr>
        <a:xfrm>
          <a:off x="8699500" y="991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65418</xdr:rowOff>
    </xdr:from>
    <xdr:ext cx="599010" cy="259045"/>
    <xdr:sp macro="" textlink="">
      <xdr:nvSpPr>
        <xdr:cNvPr id="361" name="テキスト ボックス 360"/>
        <xdr:cNvSpPr txBox="1"/>
      </xdr:nvSpPr>
      <xdr:spPr>
        <a:xfrm>
          <a:off x="8450794" y="10009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129594</xdr:rowOff>
    </xdr:from>
    <xdr:to>
      <xdr:col>11</xdr:col>
      <xdr:colOff>307975</xdr:colOff>
      <xdr:row>57</xdr:row>
      <xdr:rowOff>138751</xdr:rowOff>
    </xdr:to>
    <xdr:cxnSp macro="">
      <xdr:nvCxnSpPr>
        <xdr:cNvPr id="362" name="直線コネクタ 361"/>
        <xdr:cNvCxnSpPr/>
      </xdr:nvCxnSpPr>
      <xdr:spPr>
        <a:xfrm>
          <a:off x="6972300" y="9902244"/>
          <a:ext cx="88900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155192</xdr:rowOff>
    </xdr:from>
    <xdr:to>
      <xdr:col>11</xdr:col>
      <xdr:colOff>358775</xdr:colOff>
      <xdr:row>58</xdr:row>
      <xdr:rowOff>85342</xdr:rowOff>
    </xdr:to>
    <xdr:sp macro="" textlink="">
      <xdr:nvSpPr>
        <xdr:cNvPr id="363" name="フローチャート : 判断 362"/>
        <xdr:cNvSpPr/>
      </xdr:nvSpPr>
      <xdr:spPr>
        <a:xfrm>
          <a:off x="7810500" y="992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76469</xdr:rowOff>
    </xdr:from>
    <xdr:ext cx="534377" cy="259045"/>
    <xdr:sp macro="" textlink="">
      <xdr:nvSpPr>
        <xdr:cNvPr id="364" name="テキスト ボックス 363"/>
        <xdr:cNvSpPr txBox="1"/>
      </xdr:nvSpPr>
      <xdr:spPr>
        <a:xfrm>
          <a:off x="7594111" y="1002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7789</xdr:rowOff>
    </xdr:from>
    <xdr:to>
      <xdr:col>10</xdr:col>
      <xdr:colOff>155575</xdr:colOff>
      <xdr:row>58</xdr:row>
      <xdr:rowOff>109389</xdr:rowOff>
    </xdr:to>
    <xdr:sp macro="" textlink="">
      <xdr:nvSpPr>
        <xdr:cNvPr id="365" name="フローチャート : 判断 364"/>
        <xdr:cNvSpPr/>
      </xdr:nvSpPr>
      <xdr:spPr>
        <a:xfrm>
          <a:off x="6921500" y="99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100516</xdr:rowOff>
    </xdr:from>
    <xdr:ext cx="534377" cy="259045"/>
    <xdr:sp macro="" textlink="">
      <xdr:nvSpPr>
        <xdr:cNvPr id="366" name="テキスト ボックス 365"/>
        <xdr:cNvSpPr txBox="1"/>
      </xdr:nvSpPr>
      <xdr:spPr>
        <a:xfrm>
          <a:off x="6705111" y="1004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170483</xdr:rowOff>
    </xdr:from>
    <xdr:to>
      <xdr:col>15</xdr:col>
      <xdr:colOff>231775</xdr:colOff>
      <xdr:row>57</xdr:row>
      <xdr:rowOff>100633</xdr:rowOff>
    </xdr:to>
    <xdr:sp macro="" textlink="">
      <xdr:nvSpPr>
        <xdr:cNvPr id="372" name="円/楕円 371"/>
        <xdr:cNvSpPr/>
      </xdr:nvSpPr>
      <xdr:spPr>
        <a:xfrm>
          <a:off x="10426700" y="977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21910</xdr:rowOff>
    </xdr:from>
    <xdr:ext cx="599010" cy="259045"/>
    <xdr:sp macro="" textlink="">
      <xdr:nvSpPr>
        <xdr:cNvPr id="373" name="農林水産業費該当値テキスト"/>
        <xdr:cNvSpPr txBox="1"/>
      </xdr:nvSpPr>
      <xdr:spPr>
        <a:xfrm>
          <a:off x="10528300" y="962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177,174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85534</xdr:rowOff>
    </xdr:from>
    <xdr:to>
      <xdr:col>14</xdr:col>
      <xdr:colOff>79375</xdr:colOff>
      <xdr:row>58</xdr:row>
      <xdr:rowOff>15684</xdr:rowOff>
    </xdr:to>
    <xdr:sp macro="" textlink="">
      <xdr:nvSpPr>
        <xdr:cNvPr id="374" name="円/楕円 373"/>
        <xdr:cNvSpPr/>
      </xdr:nvSpPr>
      <xdr:spPr>
        <a:xfrm>
          <a:off x="9588500" y="985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32211</xdr:rowOff>
    </xdr:from>
    <xdr:ext cx="599010" cy="259045"/>
    <xdr:sp macro="" textlink="">
      <xdr:nvSpPr>
        <xdr:cNvPr id="375" name="テキスト ボックス 374"/>
        <xdr:cNvSpPr txBox="1"/>
      </xdr:nvSpPr>
      <xdr:spPr>
        <a:xfrm>
          <a:off x="9339794" y="963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131,767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51345</xdr:rowOff>
    </xdr:from>
    <xdr:to>
      <xdr:col>12</xdr:col>
      <xdr:colOff>561975</xdr:colOff>
      <xdr:row>57</xdr:row>
      <xdr:rowOff>152945</xdr:rowOff>
    </xdr:to>
    <xdr:sp macro="" textlink="">
      <xdr:nvSpPr>
        <xdr:cNvPr id="376" name="円/楕円 375"/>
        <xdr:cNvSpPr/>
      </xdr:nvSpPr>
      <xdr:spPr>
        <a:xfrm>
          <a:off x="8699500" y="982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169472</xdr:rowOff>
    </xdr:from>
    <xdr:ext cx="599010" cy="259045"/>
    <xdr:sp macro="" textlink="">
      <xdr:nvSpPr>
        <xdr:cNvPr id="377" name="テキスト ボックス 376"/>
        <xdr:cNvSpPr txBox="1"/>
      </xdr:nvSpPr>
      <xdr:spPr>
        <a:xfrm>
          <a:off x="8450794" y="9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149,714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87951</xdr:rowOff>
    </xdr:from>
    <xdr:to>
      <xdr:col>11</xdr:col>
      <xdr:colOff>358775</xdr:colOff>
      <xdr:row>58</xdr:row>
      <xdr:rowOff>18101</xdr:rowOff>
    </xdr:to>
    <xdr:sp macro="" textlink="">
      <xdr:nvSpPr>
        <xdr:cNvPr id="378" name="円/楕円 377"/>
        <xdr:cNvSpPr/>
      </xdr:nvSpPr>
      <xdr:spPr>
        <a:xfrm>
          <a:off x="7810500" y="986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34628</xdr:rowOff>
    </xdr:from>
    <xdr:ext cx="599010" cy="259045"/>
    <xdr:sp macro="" textlink="">
      <xdr:nvSpPr>
        <xdr:cNvPr id="379" name="テキスト ボックス 378"/>
        <xdr:cNvSpPr txBox="1"/>
      </xdr:nvSpPr>
      <xdr:spPr>
        <a:xfrm>
          <a:off x="7561794" y="9635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130,498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78794</xdr:rowOff>
    </xdr:from>
    <xdr:to>
      <xdr:col>10</xdr:col>
      <xdr:colOff>155575</xdr:colOff>
      <xdr:row>58</xdr:row>
      <xdr:rowOff>8944</xdr:rowOff>
    </xdr:to>
    <xdr:sp macro="" textlink="">
      <xdr:nvSpPr>
        <xdr:cNvPr id="380" name="円/楕円 379"/>
        <xdr:cNvSpPr/>
      </xdr:nvSpPr>
      <xdr:spPr>
        <a:xfrm>
          <a:off x="6921500" y="985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25471</xdr:rowOff>
    </xdr:from>
    <xdr:ext cx="599010" cy="259045"/>
    <xdr:sp macro="" textlink="">
      <xdr:nvSpPr>
        <xdr:cNvPr id="381" name="テキスト ボックス 380"/>
        <xdr:cNvSpPr txBox="1"/>
      </xdr:nvSpPr>
      <xdr:spPr>
        <a:xfrm>
          <a:off x="6672794" y="962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16573</xdr:rowOff>
    </xdr:from>
    <xdr:to>
      <xdr:col>15</xdr:col>
      <xdr:colOff>180975</xdr:colOff>
      <xdr:row>79</xdr:row>
      <xdr:rowOff>23524</xdr:rowOff>
    </xdr:to>
    <xdr:cxnSp macro="">
      <xdr:nvCxnSpPr>
        <xdr:cNvPr id="410" name="直線コネクタ 409"/>
        <xdr:cNvCxnSpPr/>
      </xdr:nvCxnSpPr>
      <xdr:spPr>
        <a:xfrm flipV="1">
          <a:off x="9639300" y="13561123"/>
          <a:ext cx="838200" cy="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34127</xdr:rowOff>
    </xdr:from>
    <xdr:ext cx="534377" cy="259045"/>
    <xdr:sp macro="" textlink="">
      <xdr:nvSpPr>
        <xdr:cNvPr id="411" name="商工費平均値テキスト"/>
        <xdr:cNvSpPr txBox="1"/>
      </xdr:nvSpPr>
      <xdr:spPr>
        <a:xfrm>
          <a:off x="10528300" y="13235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18492</xdr:rowOff>
    </xdr:from>
    <xdr:to>
      <xdr:col>14</xdr:col>
      <xdr:colOff>28575</xdr:colOff>
      <xdr:row>79</xdr:row>
      <xdr:rowOff>23524</xdr:rowOff>
    </xdr:to>
    <xdr:cxnSp macro="">
      <xdr:nvCxnSpPr>
        <xdr:cNvPr id="413" name="直線コネクタ 412"/>
        <xdr:cNvCxnSpPr/>
      </xdr:nvCxnSpPr>
      <xdr:spPr>
        <a:xfrm>
          <a:off x="8750300" y="13563042"/>
          <a:ext cx="889000" cy="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52888</xdr:rowOff>
    </xdr:from>
    <xdr:to>
      <xdr:col>14</xdr:col>
      <xdr:colOff>79375</xdr:colOff>
      <xdr:row>78</xdr:row>
      <xdr:rowOff>154488</xdr:rowOff>
    </xdr:to>
    <xdr:sp macro="" textlink="">
      <xdr:nvSpPr>
        <xdr:cNvPr id="414" name="フローチャート : 判断 413"/>
        <xdr:cNvSpPr/>
      </xdr:nvSpPr>
      <xdr:spPr>
        <a:xfrm>
          <a:off x="9588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171015</xdr:rowOff>
    </xdr:from>
    <xdr:ext cx="534377" cy="259045"/>
    <xdr:sp macro="" textlink="">
      <xdr:nvSpPr>
        <xdr:cNvPr id="415" name="テキスト ボックス 414"/>
        <xdr:cNvSpPr txBox="1"/>
      </xdr:nvSpPr>
      <xdr:spPr>
        <a:xfrm>
          <a:off x="9372111" y="132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18492</xdr:rowOff>
    </xdr:from>
    <xdr:to>
      <xdr:col>12</xdr:col>
      <xdr:colOff>511175</xdr:colOff>
      <xdr:row>79</xdr:row>
      <xdr:rowOff>19403</xdr:rowOff>
    </xdr:to>
    <xdr:cxnSp macro="">
      <xdr:nvCxnSpPr>
        <xdr:cNvPr id="416" name="直線コネクタ 415"/>
        <xdr:cNvCxnSpPr/>
      </xdr:nvCxnSpPr>
      <xdr:spPr>
        <a:xfrm flipV="1">
          <a:off x="7861300" y="13563042"/>
          <a:ext cx="889000" cy="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59175</xdr:rowOff>
    </xdr:from>
    <xdr:to>
      <xdr:col>12</xdr:col>
      <xdr:colOff>561975</xdr:colOff>
      <xdr:row>78</xdr:row>
      <xdr:rowOff>160775</xdr:rowOff>
    </xdr:to>
    <xdr:sp macro="" textlink="">
      <xdr:nvSpPr>
        <xdr:cNvPr id="417" name="フローチャート : 判断 416"/>
        <xdr:cNvSpPr/>
      </xdr:nvSpPr>
      <xdr:spPr>
        <a:xfrm>
          <a:off x="8699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5852</xdr:rowOff>
    </xdr:from>
    <xdr:ext cx="534377" cy="259045"/>
    <xdr:sp macro="" textlink="">
      <xdr:nvSpPr>
        <xdr:cNvPr id="418" name="テキスト ボックス 417"/>
        <xdr:cNvSpPr txBox="1"/>
      </xdr:nvSpPr>
      <xdr:spPr>
        <a:xfrm>
          <a:off x="8483111" y="132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16683</xdr:rowOff>
    </xdr:from>
    <xdr:to>
      <xdr:col>11</xdr:col>
      <xdr:colOff>307975</xdr:colOff>
      <xdr:row>79</xdr:row>
      <xdr:rowOff>19403</xdr:rowOff>
    </xdr:to>
    <xdr:cxnSp macro="">
      <xdr:nvCxnSpPr>
        <xdr:cNvPr id="419" name="直線コネクタ 418"/>
        <xdr:cNvCxnSpPr/>
      </xdr:nvCxnSpPr>
      <xdr:spPr>
        <a:xfrm>
          <a:off x="6972300" y="13561233"/>
          <a:ext cx="889000" cy="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64188</xdr:rowOff>
    </xdr:from>
    <xdr:to>
      <xdr:col>11</xdr:col>
      <xdr:colOff>358775</xdr:colOff>
      <xdr:row>78</xdr:row>
      <xdr:rowOff>165788</xdr:rowOff>
    </xdr:to>
    <xdr:sp macro="" textlink="">
      <xdr:nvSpPr>
        <xdr:cNvPr id="420" name="フローチャート : 判断 419"/>
        <xdr:cNvSpPr/>
      </xdr:nvSpPr>
      <xdr:spPr>
        <a:xfrm>
          <a:off x="7810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10865</xdr:rowOff>
    </xdr:from>
    <xdr:ext cx="534377" cy="259045"/>
    <xdr:sp macro="" textlink="">
      <xdr:nvSpPr>
        <xdr:cNvPr id="421" name="テキスト ボックス 420"/>
        <xdr:cNvSpPr txBox="1"/>
      </xdr:nvSpPr>
      <xdr:spPr>
        <a:xfrm>
          <a:off x="7594111" y="132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74954</xdr:rowOff>
    </xdr:from>
    <xdr:to>
      <xdr:col>10</xdr:col>
      <xdr:colOff>155575</xdr:colOff>
      <xdr:row>79</xdr:row>
      <xdr:rowOff>5104</xdr:rowOff>
    </xdr:to>
    <xdr:sp macro="" textlink="">
      <xdr:nvSpPr>
        <xdr:cNvPr id="422" name="フローチャート : 判断 421"/>
        <xdr:cNvSpPr/>
      </xdr:nvSpPr>
      <xdr:spPr>
        <a:xfrm>
          <a:off x="6921500" y="134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21631</xdr:rowOff>
    </xdr:from>
    <xdr:ext cx="534377" cy="259045"/>
    <xdr:sp macro="" textlink="">
      <xdr:nvSpPr>
        <xdr:cNvPr id="423" name="テキスト ボックス 422"/>
        <xdr:cNvSpPr txBox="1"/>
      </xdr:nvSpPr>
      <xdr:spPr>
        <a:xfrm>
          <a:off x="6705111" y="1322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137223</xdr:rowOff>
    </xdr:from>
    <xdr:to>
      <xdr:col>15</xdr:col>
      <xdr:colOff>231775</xdr:colOff>
      <xdr:row>79</xdr:row>
      <xdr:rowOff>67373</xdr:rowOff>
    </xdr:to>
    <xdr:sp macro="" textlink="">
      <xdr:nvSpPr>
        <xdr:cNvPr id="429" name="円/楕円 428"/>
        <xdr:cNvSpPr/>
      </xdr:nvSpPr>
      <xdr:spPr>
        <a:xfrm>
          <a:off x="10426700" y="1351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52150</xdr:rowOff>
    </xdr:from>
    <xdr:ext cx="534377" cy="259045"/>
    <xdr:sp macro="" textlink="">
      <xdr:nvSpPr>
        <xdr:cNvPr id="430" name="商工費該当値テキスト"/>
        <xdr:cNvSpPr txBox="1"/>
      </xdr:nvSpPr>
      <xdr:spPr>
        <a:xfrm>
          <a:off x="10528300" y="1342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14,634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144174</xdr:rowOff>
    </xdr:from>
    <xdr:to>
      <xdr:col>14</xdr:col>
      <xdr:colOff>79375</xdr:colOff>
      <xdr:row>79</xdr:row>
      <xdr:rowOff>74324</xdr:rowOff>
    </xdr:to>
    <xdr:sp macro="" textlink="">
      <xdr:nvSpPr>
        <xdr:cNvPr id="431" name="円/楕円 430"/>
        <xdr:cNvSpPr/>
      </xdr:nvSpPr>
      <xdr:spPr>
        <a:xfrm>
          <a:off x="9588500" y="1351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65451</xdr:rowOff>
    </xdr:from>
    <xdr:ext cx="534377" cy="259045"/>
    <xdr:sp macro="" textlink="">
      <xdr:nvSpPr>
        <xdr:cNvPr id="432" name="テキスト ボックス 431"/>
        <xdr:cNvSpPr txBox="1"/>
      </xdr:nvSpPr>
      <xdr:spPr>
        <a:xfrm>
          <a:off x="9372111" y="1361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139142</xdr:rowOff>
    </xdr:from>
    <xdr:to>
      <xdr:col>12</xdr:col>
      <xdr:colOff>561975</xdr:colOff>
      <xdr:row>79</xdr:row>
      <xdr:rowOff>69292</xdr:rowOff>
    </xdr:to>
    <xdr:sp macro="" textlink="">
      <xdr:nvSpPr>
        <xdr:cNvPr id="433" name="円/楕円 432"/>
        <xdr:cNvSpPr/>
      </xdr:nvSpPr>
      <xdr:spPr>
        <a:xfrm>
          <a:off x="8699500" y="1351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60419</xdr:rowOff>
    </xdr:from>
    <xdr:ext cx="534377" cy="259045"/>
    <xdr:sp macro="" textlink="">
      <xdr:nvSpPr>
        <xdr:cNvPr id="434" name="テキスト ボックス 433"/>
        <xdr:cNvSpPr txBox="1"/>
      </xdr:nvSpPr>
      <xdr:spPr>
        <a:xfrm>
          <a:off x="8483111" y="1360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140053</xdr:rowOff>
    </xdr:from>
    <xdr:to>
      <xdr:col>11</xdr:col>
      <xdr:colOff>358775</xdr:colOff>
      <xdr:row>79</xdr:row>
      <xdr:rowOff>70203</xdr:rowOff>
    </xdr:to>
    <xdr:sp macro="" textlink="">
      <xdr:nvSpPr>
        <xdr:cNvPr id="435" name="円/楕円 434"/>
        <xdr:cNvSpPr/>
      </xdr:nvSpPr>
      <xdr:spPr>
        <a:xfrm>
          <a:off x="7810500" y="1351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61330</xdr:rowOff>
    </xdr:from>
    <xdr:ext cx="534377" cy="259045"/>
    <xdr:sp macro="" textlink="">
      <xdr:nvSpPr>
        <xdr:cNvPr id="436" name="テキスト ボックス 435"/>
        <xdr:cNvSpPr txBox="1"/>
      </xdr:nvSpPr>
      <xdr:spPr>
        <a:xfrm>
          <a:off x="7594111" y="1360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137333</xdr:rowOff>
    </xdr:from>
    <xdr:to>
      <xdr:col>10</xdr:col>
      <xdr:colOff>155575</xdr:colOff>
      <xdr:row>79</xdr:row>
      <xdr:rowOff>67483</xdr:rowOff>
    </xdr:to>
    <xdr:sp macro="" textlink="">
      <xdr:nvSpPr>
        <xdr:cNvPr id="437" name="円/楕円 436"/>
        <xdr:cNvSpPr/>
      </xdr:nvSpPr>
      <xdr:spPr>
        <a:xfrm>
          <a:off x="6921500" y="1351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58610</xdr:rowOff>
    </xdr:from>
    <xdr:ext cx="534377" cy="259045"/>
    <xdr:sp macro="" textlink="">
      <xdr:nvSpPr>
        <xdr:cNvPr id="438" name="テキスト ボックス 437"/>
        <xdr:cNvSpPr txBox="1"/>
      </xdr:nvSpPr>
      <xdr:spPr>
        <a:xfrm>
          <a:off x="6705111" y="1360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74524</xdr:rowOff>
    </xdr:from>
    <xdr:to>
      <xdr:col>15</xdr:col>
      <xdr:colOff>180975</xdr:colOff>
      <xdr:row>98</xdr:row>
      <xdr:rowOff>91179</xdr:rowOff>
    </xdr:to>
    <xdr:cxnSp macro="">
      <xdr:nvCxnSpPr>
        <xdr:cNvPr id="467" name="直線コネクタ 466"/>
        <xdr:cNvCxnSpPr/>
      </xdr:nvCxnSpPr>
      <xdr:spPr>
        <a:xfrm>
          <a:off x="9639300" y="16876624"/>
          <a:ext cx="8382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25650</xdr:rowOff>
    </xdr:from>
    <xdr:ext cx="599010" cy="259045"/>
    <xdr:sp macro="" textlink="">
      <xdr:nvSpPr>
        <xdr:cNvPr id="468" name="土木費平均値テキスト"/>
        <xdr:cNvSpPr txBox="1"/>
      </xdr:nvSpPr>
      <xdr:spPr>
        <a:xfrm>
          <a:off x="10528300" y="16827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42635</xdr:rowOff>
    </xdr:from>
    <xdr:to>
      <xdr:col>14</xdr:col>
      <xdr:colOff>28575</xdr:colOff>
      <xdr:row>98</xdr:row>
      <xdr:rowOff>74524</xdr:rowOff>
    </xdr:to>
    <xdr:cxnSp macro="">
      <xdr:nvCxnSpPr>
        <xdr:cNvPr id="470" name="直線コネクタ 469"/>
        <xdr:cNvCxnSpPr/>
      </xdr:nvCxnSpPr>
      <xdr:spPr>
        <a:xfrm>
          <a:off x="8750300" y="16844735"/>
          <a:ext cx="889000" cy="3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51574</xdr:rowOff>
    </xdr:from>
    <xdr:to>
      <xdr:col>14</xdr:col>
      <xdr:colOff>79375</xdr:colOff>
      <xdr:row>98</xdr:row>
      <xdr:rowOff>153174</xdr:rowOff>
    </xdr:to>
    <xdr:sp macro="" textlink="">
      <xdr:nvSpPr>
        <xdr:cNvPr id="471" name="フローチャート : 判断 470"/>
        <xdr:cNvSpPr/>
      </xdr:nvSpPr>
      <xdr:spPr>
        <a:xfrm>
          <a:off x="9588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144301</xdr:rowOff>
    </xdr:from>
    <xdr:ext cx="599010" cy="259045"/>
    <xdr:sp macro="" textlink="">
      <xdr:nvSpPr>
        <xdr:cNvPr id="472" name="テキスト ボックス 471"/>
        <xdr:cNvSpPr txBox="1"/>
      </xdr:nvSpPr>
      <xdr:spPr>
        <a:xfrm>
          <a:off x="9339794"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42635</xdr:rowOff>
    </xdr:from>
    <xdr:to>
      <xdr:col>12</xdr:col>
      <xdr:colOff>511175</xdr:colOff>
      <xdr:row>98</xdr:row>
      <xdr:rowOff>73658</xdr:rowOff>
    </xdr:to>
    <xdr:cxnSp macro="">
      <xdr:nvCxnSpPr>
        <xdr:cNvPr id="473" name="直線コネクタ 472"/>
        <xdr:cNvCxnSpPr/>
      </xdr:nvCxnSpPr>
      <xdr:spPr>
        <a:xfrm flipV="1">
          <a:off x="7861300" y="16844735"/>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51721</xdr:rowOff>
    </xdr:from>
    <xdr:to>
      <xdr:col>12</xdr:col>
      <xdr:colOff>561975</xdr:colOff>
      <xdr:row>98</xdr:row>
      <xdr:rowOff>153321</xdr:rowOff>
    </xdr:to>
    <xdr:sp macro="" textlink="">
      <xdr:nvSpPr>
        <xdr:cNvPr id="474" name="フローチャート : 判断 473"/>
        <xdr:cNvSpPr/>
      </xdr:nvSpPr>
      <xdr:spPr>
        <a:xfrm>
          <a:off x="8699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144448</xdr:rowOff>
    </xdr:from>
    <xdr:ext cx="599010" cy="259045"/>
    <xdr:sp macro="" textlink="">
      <xdr:nvSpPr>
        <xdr:cNvPr id="475" name="テキスト ボックス 474"/>
        <xdr:cNvSpPr txBox="1"/>
      </xdr:nvSpPr>
      <xdr:spPr>
        <a:xfrm>
          <a:off x="8450794"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70264</xdr:rowOff>
    </xdr:from>
    <xdr:to>
      <xdr:col>11</xdr:col>
      <xdr:colOff>307975</xdr:colOff>
      <xdr:row>98</xdr:row>
      <xdr:rowOff>73658</xdr:rowOff>
    </xdr:to>
    <xdr:cxnSp macro="">
      <xdr:nvCxnSpPr>
        <xdr:cNvPr id="476" name="直線コネクタ 475"/>
        <xdr:cNvCxnSpPr/>
      </xdr:nvCxnSpPr>
      <xdr:spPr>
        <a:xfrm>
          <a:off x="6972300" y="16872364"/>
          <a:ext cx="889000" cy="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63804</xdr:rowOff>
    </xdr:from>
    <xdr:to>
      <xdr:col>11</xdr:col>
      <xdr:colOff>358775</xdr:colOff>
      <xdr:row>98</xdr:row>
      <xdr:rowOff>165404</xdr:rowOff>
    </xdr:to>
    <xdr:sp macro="" textlink="">
      <xdr:nvSpPr>
        <xdr:cNvPr id="477" name="フローチャート : 判断 476"/>
        <xdr:cNvSpPr/>
      </xdr:nvSpPr>
      <xdr:spPr>
        <a:xfrm>
          <a:off x="7810500" y="1686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156531</xdr:rowOff>
    </xdr:from>
    <xdr:ext cx="599010" cy="259045"/>
    <xdr:sp macro="" textlink="">
      <xdr:nvSpPr>
        <xdr:cNvPr id="478" name="テキスト ボックス 477"/>
        <xdr:cNvSpPr txBox="1"/>
      </xdr:nvSpPr>
      <xdr:spPr>
        <a:xfrm>
          <a:off x="7561794" y="1695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78801</xdr:rowOff>
    </xdr:from>
    <xdr:to>
      <xdr:col>10</xdr:col>
      <xdr:colOff>155575</xdr:colOff>
      <xdr:row>99</xdr:row>
      <xdr:rowOff>8951</xdr:rowOff>
    </xdr:to>
    <xdr:sp macro="" textlink="">
      <xdr:nvSpPr>
        <xdr:cNvPr id="479" name="フローチャート : 判断 478"/>
        <xdr:cNvSpPr/>
      </xdr:nvSpPr>
      <xdr:spPr>
        <a:xfrm>
          <a:off x="6921500" y="1688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78</xdr:rowOff>
    </xdr:from>
    <xdr:ext cx="599010" cy="259045"/>
    <xdr:sp macro="" textlink="">
      <xdr:nvSpPr>
        <xdr:cNvPr id="480" name="テキスト ボックス 479"/>
        <xdr:cNvSpPr txBox="1"/>
      </xdr:nvSpPr>
      <xdr:spPr>
        <a:xfrm>
          <a:off x="6672794" y="16973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40379</xdr:rowOff>
    </xdr:from>
    <xdr:to>
      <xdr:col>15</xdr:col>
      <xdr:colOff>231775</xdr:colOff>
      <xdr:row>98</xdr:row>
      <xdr:rowOff>141979</xdr:rowOff>
    </xdr:to>
    <xdr:sp macro="" textlink="">
      <xdr:nvSpPr>
        <xdr:cNvPr id="486" name="円/楕円 485"/>
        <xdr:cNvSpPr/>
      </xdr:nvSpPr>
      <xdr:spPr>
        <a:xfrm>
          <a:off x="10426700" y="1684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171206</xdr:rowOff>
    </xdr:from>
    <xdr:ext cx="599010" cy="259045"/>
    <xdr:sp macro="" textlink="">
      <xdr:nvSpPr>
        <xdr:cNvPr id="487" name="土木費該当値テキスト"/>
        <xdr:cNvSpPr txBox="1"/>
      </xdr:nvSpPr>
      <xdr:spPr>
        <a:xfrm>
          <a:off x="10528300" y="1663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163,676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23724</xdr:rowOff>
    </xdr:from>
    <xdr:to>
      <xdr:col>14</xdr:col>
      <xdr:colOff>79375</xdr:colOff>
      <xdr:row>98</xdr:row>
      <xdr:rowOff>125324</xdr:rowOff>
    </xdr:to>
    <xdr:sp macro="" textlink="">
      <xdr:nvSpPr>
        <xdr:cNvPr id="488" name="円/楕円 487"/>
        <xdr:cNvSpPr/>
      </xdr:nvSpPr>
      <xdr:spPr>
        <a:xfrm>
          <a:off x="9588500" y="1682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141851</xdr:rowOff>
    </xdr:from>
    <xdr:ext cx="599010" cy="259045"/>
    <xdr:sp macro="" textlink="">
      <xdr:nvSpPr>
        <xdr:cNvPr id="489" name="テキスト ボックス 488"/>
        <xdr:cNvSpPr txBox="1"/>
      </xdr:nvSpPr>
      <xdr:spPr>
        <a:xfrm>
          <a:off x="9339794" y="16601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185,532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163285</xdr:rowOff>
    </xdr:from>
    <xdr:to>
      <xdr:col>12</xdr:col>
      <xdr:colOff>561975</xdr:colOff>
      <xdr:row>98</xdr:row>
      <xdr:rowOff>93435</xdr:rowOff>
    </xdr:to>
    <xdr:sp macro="" textlink="">
      <xdr:nvSpPr>
        <xdr:cNvPr id="490" name="円/楕円 489"/>
        <xdr:cNvSpPr/>
      </xdr:nvSpPr>
      <xdr:spPr>
        <a:xfrm>
          <a:off x="8699500" y="1679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109962</xdr:rowOff>
    </xdr:from>
    <xdr:ext cx="599010" cy="259045"/>
    <xdr:sp macro="" textlink="">
      <xdr:nvSpPr>
        <xdr:cNvPr id="491" name="テキスト ボックス 490"/>
        <xdr:cNvSpPr txBox="1"/>
      </xdr:nvSpPr>
      <xdr:spPr>
        <a:xfrm>
          <a:off x="8450794" y="1656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227,382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22858</xdr:rowOff>
    </xdr:from>
    <xdr:to>
      <xdr:col>11</xdr:col>
      <xdr:colOff>358775</xdr:colOff>
      <xdr:row>98</xdr:row>
      <xdr:rowOff>124458</xdr:rowOff>
    </xdr:to>
    <xdr:sp macro="" textlink="">
      <xdr:nvSpPr>
        <xdr:cNvPr id="492" name="円/楕円 491"/>
        <xdr:cNvSpPr/>
      </xdr:nvSpPr>
      <xdr:spPr>
        <a:xfrm>
          <a:off x="7810500" y="1682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140985</xdr:rowOff>
    </xdr:from>
    <xdr:ext cx="599010" cy="259045"/>
    <xdr:sp macro="" textlink="">
      <xdr:nvSpPr>
        <xdr:cNvPr id="493" name="テキスト ボックス 492"/>
        <xdr:cNvSpPr txBox="1"/>
      </xdr:nvSpPr>
      <xdr:spPr>
        <a:xfrm>
          <a:off x="7561794" y="1660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186,669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19464</xdr:rowOff>
    </xdr:from>
    <xdr:to>
      <xdr:col>10</xdr:col>
      <xdr:colOff>155575</xdr:colOff>
      <xdr:row>98</xdr:row>
      <xdr:rowOff>121064</xdr:rowOff>
    </xdr:to>
    <xdr:sp macro="" textlink="">
      <xdr:nvSpPr>
        <xdr:cNvPr id="494" name="円/楕円 493"/>
        <xdr:cNvSpPr/>
      </xdr:nvSpPr>
      <xdr:spPr>
        <a:xfrm>
          <a:off x="6921500" y="168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137591</xdr:rowOff>
    </xdr:from>
    <xdr:ext cx="599010" cy="259045"/>
    <xdr:sp macro="" textlink="">
      <xdr:nvSpPr>
        <xdr:cNvPr id="495" name="テキスト ボックス 494"/>
        <xdr:cNvSpPr txBox="1"/>
      </xdr:nvSpPr>
      <xdr:spPr>
        <a:xfrm>
          <a:off x="6672794" y="16596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191,124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85088</xdr:rowOff>
    </xdr:from>
    <xdr:to>
      <xdr:col>23</xdr:col>
      <xdr:colOff>517525</xdr:colOff>
      <xdr:row>38</xdr:row>
      <xdr:rowOff>106500</xdr:rowOff>
    </xdr:to>
    <xdr:cxnSp macro="">
      <xdr:nvCxnSpPr>
        <xdr:cNvPr id="526" name="直線コネクタ 525"/>
        <xdr:cNvCxnSpPr/>
      </xdr:nvCxnSpPr>
      <xdr:spPr>
        <a:xfrm flipV="1">
          <a:off x="15481300" y="6600188"/>
          <a:ext cx="838200" cy="2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26052</xdr:rowOff>
    </xdr:from>
    <xdr:ext cx="534377" cy="259045"/>
    <xdr:sp macro="" textlink="">
      <xdr:nvSpPr>
        <xdr:cNvPr id="527" name="消防費平均値テキスト"/>
        <xdr:cNvSpPr txBox="1"/>
      </xdr:nvSpPr>
      <xdr:spPr>
        <a:xfrm>
          <a:off x="16370300" y="636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9858</xdr:rowOff>
    </xdr:from>
    <xdr:to>
      <xdr:col>22</xdr:col>
      <xdr:colOff>365125</xdr:colOff>
      <xdr:row>38</xdr:row>
      <xdr:rowOff>106500</xdr:rowOff>
    </xdr:to>
    <xdr:cxnSp macro="">
      <xdr:nvCxnSpPr>
        <xdr:cNvPr id="529" name="直線コネクタ 528"/>
        <xdr:cNvCxnSpPr/>
      </xdr:nvCxnSpPr>
      <xdr:spPr>
        <a:xfrm>
          <a:off x="14592300" y="6524958"/>
          <a:ext cx="889000" cy="9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1741</xdr:rowOff>
    </xdr:from>
    <xdr:to>
      <xdr:col>22</xdr:col>
      <xdr:colOff>415925</xdr:colOff>
      <xdr:row>38</xdr:row>
      <xdr:rowOff>103341</xdr:rowOff>
    </xdr:to>
    <xdr:sp macro="" textlink="">
      <xdr:nvSpPr>
        <xdr:cNvPr id="530" name="フローチャート : 判断 529"/>
        <xdr:cNvSpPr/>
      </xdr:nvSpPr>
      <xdr:spPr>
        <a:xfrm>
          <a:off x="15430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119868</xdr:rowOff>
    </xdr:from>
    <xdr:ext cx="534377" cy="259045"/>
    <xdr:sp macro="" textlink="">
      <xdr:nvSpPr>
        <xdr:cNvPr id="531" name="テキスト ボックス 530"/>
        <xdr:cNvSpPr txBox="1"/>
      </xdr:nvSpPr>
      <xdr:spPr>
        <a:xfrm>
          <a:off x="15214111" y="62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9858</xdr:rowOff>
    </xdr:from>
    <xdr:to>
      <xdr:col>21</xdr:col>
      <xdr:colOff>161925</xdr:colOff>
      <xdr:row>38</xdr:row>
      <xdr:rowOff>124074</xdr:rowOff>
    </xdr:to>
    <xdr:cxnSp macro="">
      <xdr:nvCxnSpPr>
        <xdr:cNvPr id="532" name="直線コネクタ 531"/>
        <xdr:cNvCxnSpPr/>
      </xdr:nvCxnSpPr>
      <xdr:spPr>
        <a:xfrm flipV="1">
          <a:off x="13703300" y="6524958"/>
          <a:ext cx="889000" cy="11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12636</xdr:rowOff>
    </xdr:from>
    <xdr:to>
      <xdr:col>21</xdr:col>
      <xdr:colOff>212725</xdr:colOff>
      <xdr:row>38</xdr:row>
      <xdr:rowOff>114236</xdr:rowOff>
    </xdr:to>
    <xdr:sp macro="" textlink="">
      <xdr:nvSpPr>
        <xdr:cNvPr id="533" name="フローチャート : 判断 532"/>
        <xdr:cNvSpPr/>
      </xdr:nvSpPr>
      <xdr:spPr>
        <a:xfrm>
          <a:off x="14541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105363</xdr:rowOff>
    </xdr:from>
    <xdr:ext cx="534377" cy="259045"/>
    <xdr:sp macro="" textlink="">
      <xdr:nvSpPr>
        <xdr:cNvPr id="534" name="テキスト ボックス 533"/>
        <xdr:cNvSpPr txBox="1"/>
      </xdr:nvSpPr>
      <xdr:spPr>
        <a:xfrm>
          <a:off x="14325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124074</xdr:rowOff>
    </xdr:from>
    <xdr:to>
      <xdr:col>19</xdr:col>
      <xdr:colOff>644525</xdr:colOff>
      <xdr:row>38</xdr:row>
      <xdr:rowOff>124655</xdr:rowOff>
    </xdr:to>
    <xdr:cxnSp macro="">
      <xdr:nvCxnSpPr>
        <xdr:cNvPr id="535" name="直線コネクタ 534"/>
        <xdr:cNvCxnSpPr/>
      </xdr:nvCxnSpPr>
      <xdr:spPr>
        <a:xfrm flipV="1">
          <a:off x="12814300" y="6639174"/>
          <a:ext cx="889000" cy="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14896</xdr:rowOff>
    </xdr:from>
    <xdr:to>
      <xdr:col>20</xdr:col>
      <xdr:colOff>9525</xdr:colOff>
      <xdr:row>38</xdr:row>
      <xdr:rowOff>116496</xdr:rowOff>
    </xdr:to>
    <xdr:sp macro="" textlink="">
      <xdr:nvSpPr>
        <xdr:cNvPr id="536" name="フローチャート : 判断 535"/>
        <xdr:cNvSpPr/>
      </xdr:nvSpPr>
      <xdr:spPr>
        <a:xfrm>
          <a:off x="13652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133023</xdr:rowOff>
    </xdr:from>
    <xdr:ext cx="534377" cy="259045"/>
    <xdr:sp macro="" textlink="">
      <xdr:nvSpPr>
        <xdr:cNvPr id="537" name="テキスト ボックス 536"/>
        <xdr:cNvSpPr txBox="1"/>
      </xdr:nvSpPr>
      <xdr:spPr>
        <a:xfrm>
          <a:off x="13436111" y="63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38653</xdr:rowOff>
    </xdr:from>
    <xdr:to>
      <xdr:col>18</xdr:col>
      <xdr:colOff>492125</xdr:colOff>
      <xdr:row>38</xdr:row>
      <xdr:rowOff>140253</xdr:rowOff>
    </xdr:to>
    <xdr:sp macro="" textlink="">
      <xdr:nvSpPr>
        <xdr:cNvPr id="538" name="フローチャート : 判断 537"/>
        <xdr:cNvSpPr/>
      </xdr:nvSpPr>
      <xdr:spPr>
        <a:xfrm>
          <a:off x="12763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156781</xdr:rowOff>
    </xdr:from>
    <xdr:ext cx="534377" cy="259045"/>
    <xdr:sp macro="" textlink="">
      <xdr:nvSpPr>
        <xdr:cNvPr id="539" name="テキスト ボックス 538"/>
        <xdr:cNvSpPr txBox="1"/>
      </xdr:nvSpPr>
      <xdr:spPr>
        <a:xfrm>
          <a:off x="12547111" y="63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34288</xdr:rowOff>
    </xdr:from>
    <xdr:to>
      <xdr:col>23</xdr:col>
      <xdr:colOff>568325</xdr:colOff>
      <xdr:row>38</xdr:row>
      <xdr:rowOff>135888</xdr:rowOff>
    </xdr:to>
    <xdr:sp macro="" textlink="">
      <xdr:nvSpPr>
        <xdr:cNvPr id="545" name="円/楕円 544"/>
        <xdr:cNvSpPr/>
      </xdr:nvSpPr>
      <xdr:spPr>
        <a:xfrm>
          <a:off x="16268700" y="654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12715</xdr:rowOff>
    </xdr:from>
    <xdr:ext cx="534377" cy="259045"/>
    <xdr:sp macro="" textlink="">
      <xdr:nvSpPr>
        <xdr:cNvPr id="546" name="消防費該当値テキスト"/>
        <xdr:cNvSpPr txBox="1"/>
      </xdr:nvSpPr>
      <xdr:spPr>
        <a:xfrm>
          <a:off x="16370300" y="652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56,723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55700</xdr:rowOff>
    </xdr:from>
    <xdr:to>
      <xdr:col>22</xdr:col>
      <xdr:colOff>415925</xdr:colOff>
      <xdr:row>38</xdr:row>
      <xdr:rowOff>157300</xdr:rowOff>
    </xdr:to>
    <xdr:sp macro="" textlink="">
      <xdr:nvSpPr>
        <xdr:cNvPr id="547" name="円/楕円 546"/>
        <xdr:cNvSpPr/>
      </xdr:nvSpPr>
      <xdr:spPr>
        <a:xfrm>
          <a:off x="15430500" y="657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148427</xdr:rowOff>
    </xdr:from>
    <xdr:ext cx="534377" cy="259045"/>
    <xdr:sp macro="" textlink="">
      <xdr:nvSpPr>
        <xdr:cNvPr id="548" name="テキスト ボックス 547"/>
        <xdr:cNvSpPr txBox="1"/>
      </xdr:nvSpPr>
      <xdr:spPr>
        <a:xfrm>
          <a:off x="15214111" y="66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50,166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130508</xdr:rowOff>
    </xdr:from>
    <xdr:to>
      <xdr:col>21</xdr:col>
      <xdr:colOff>212725</xdr:colOff>
      <xdr:row>38</xdr:row>
      <xdr:rowOff>60658</xdr:rowOff>
    </xdr:to>
    <xdr:sp macro="" textlink="">
      <xdr:nvSpPr>
        <xdr:cNvPr id="549" name="円/楕円 548"/>
        <xdr:cNvSpPr/>
      </xdr:nvSpPr>
      <xdr:spPr>
        <a:xfrm>
          <a:off x="14541500" y="647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77185</xdr:rowOff>
    </xdr:from>
    <xdr:ext cx="534377" cy="259045"/>
    <xdr:sp macro="" textlink="">
      <xdr:nvSpPr>
        <xdr:cNvPr id="550" name="テキスト ボックス 549"/>
        <xdr:cNvSpPr txBox="1"/>
      </xdr:nvSpPr>
      <xdr:spPr>
        <a:xfrm>
          <a:off x="14325111" y="624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79,759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73274</xdr:rowOff>
    </xdr:from>
    <xdr:to>
      <xdr:col>20</xdr:col>
      <xdr:colOff>9525</xdr:colOff>
      <xdr:row>39</xdr:row>
      <xdr:rowOff>3424</xdr:rowOff>
    </xdr:to>
    <xdr:sp macro="" textlink="">
      <xdr:nvSpPr>
        <xdr:cNvPr id="551" name="円/楕円 550"/>
        <xdr:cNvSpPr/>
      </xdr:nvSpPr>
      <xdr:spPr>
        <a:xfrm>
          <a:off x="13652500" y="658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166001</xdr:rowOff>
    </xdr:from>
    <xdr:ext cx="534377" cy="259045"/>
    <xdr:sp macro="" textlink="">
      <xdr:nvSpPr>
        <xdr:cNvPr id="552" name="テキスト ボックス 551"/>
        <xdr:cNvSpPr txBox="1"/>
      </xdr:nvSpPr>
      <xdr:spPr>
        <a:xfrm>
          <a:off x="13436111" y="668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44,785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73855</xdr:rowOff>
    </xdr:from>
    <xdr:to>
      <xdr:col>18</xdr:col>
      <xdr:colOff>492125</xdr:colOff>
      <xdr:row>39</xdr:row>
      <xdr:rowOff>4005</xdr:rowOff>
    </xdr:to>
    <xdr:sp macro="" textlink="">
      <xdr:nvSpPr>
        <xdr:cNvPr id="553" name="円/楕円 552"/>
        <xdr:cNvSpPr/>
      </xdr:nvSpPr>
      <xdr:spPr>
        <a:xfrm>
          <a:off x="12763500" y="658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166582</xdr:rowOff>
    </xdr:from>
    <xdr:ext cx="534377" cy="259045"/>
    <xdr:sp macro="" textlink="">
      <xdr:nvSpPr>
        <xdr:cNvPr id="554" name="テキスト ボックス 553"/>
        <xdr:cNvSpPr txBox="1"/>
      </xdr:nvSpPr>
      <xdr:spPr>
        <a:xfrm>
          <a:off x="12547111" y="668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57365</xdr:rowOff>
    </xdr:from>
    <xdr:to>
      <xdr:col>23</xdr:col>
      <xdr:colOff>517525</xdr:colOff>
      <xdr:row>58</xdr:row>
      <xdr:rowOff>136587</xdr:rowOff>
    </xdr:to>
    <xdr:cxnSp macro="">
      <xdr:nvCxnSpPr>
        <xdr:cNvPr id="585" name="直線コネクタ 584"/>
        <xdr:cNvCxnSpPr/>
      </xdr:nvCxnSpPr>
      <xdr:spPr>
        <a:xfrm flipV="1">
          <a:off x="15481300" y="9658565"/>
          <a:ext cx="838200" cy="42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41043</xdr:rowOff>
    </xdr:from>
    <xdr:ext cx="599010" cy="259045"/>
    <xdr:sp macro="" textlink="">
      <xdr:nvSpPr>
        <xdr:cNvPr id="586" name="教育費平均値テキスト"/>
        <xdr:cNvSpPr txBox="1"/>
      </xdr:nvSpPr>
      <xdr:spPr>
        <a:xfrm>
          <a:off x="16370300" y="9985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136587</xdr:rowOff>
    </xdr:from>
    <xdr:to>
      <xdr:col>22</xdr:col>
      <xdr:colOff>365125</xdr:colOff>
      <xdr:row>58</xdr:row>
      <xdr:rowOff>153453</xdr:rowOff>
    </xdr:to>
    <xdr:cxnSp macro="">
      <xdr:nvCxnSpPr>
        <xdr:cNvPr id="588" name="直線コネクタ 587"/>
        <xdr:cNvCxnSpPr/>
      </xdr:nvCxnSpPr>
      <xdr:spPr>
        <a:xfrm flipV="1">
          <a:off x="14592300" y="10080687"/>
          <a:ext cx="889000" cy="1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68321</xdr:rowOff>
    </xdr:from>
    <xdr:to>
      <xdr:col>22</xdr:col>
      <xdr:colOff>415925</xdr:colOff>
      <xdr:row>58</xdr:row>
      <xdr:rowOff>169921</xdr:rowOff>
    </xdr:to>
    <xdr:sp macro="" textlink="">
      <xdr:nvSpPr>
        <xdr:cNvPr id="589" name="フローチャート : 判断 588"/>
        <xdr:cNvSpPr/>
      </xdr:nvSpPr>
      <xdr:spPr>
        <a:xfrm>
          <a:off x="15430500" y="1001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14998</xdr:rowOff>
    </xdr:from>
    <xdr:ext cx="599010" cy="259045"/>
    <xdr:sp macro="" textlink="">
      <xdr:nvSpPr>
        <xdr:cNvPr id="590" name="テキスト ボックス 589"/>
        <xdr:cNvSpPr txBox="1"/>
      </xdr:nvSpPr>
      <xdr:spPr>
        <a:xfrm>
          <a:off x="15181794" y="978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126494</xdr:rowOff>
    </xdr:from>
    <xdr:to>
      <xdr:col>21</xdr:col>
      <xdr:colOff>161925</xdr:colOff>
      <xdr:row>58</xdr:row>
      <xdr:rowOff>153453</xdr:rowOff>
    </xdr:to>
    <xdr:cxnSp macro="">
      <xdr:nvCxnSpPr>
        <xdr:cNvPr id="591" name="直線コネクタ 590"/>
        <xdr:cNvCxnSpPr/>
      </xdr:nvCxnSpPr>
      <xdr:spPr>
        <a:xfrm>
          <a:off x="13703300" y="10070594"/>
          <a:ext cx="889000" cy="2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70267</xdr:rowOff>
    </xdr:from>
    <xdr:to>
      <xdr:col>21</xdr:col>
      <xdr:colOff>212725</xdr:colOff>
      <xdr:row>59</xdr:row>
      <xdr:rowOff>417</xdr:rowOff>
    </xdr:to>
    <xdr:sp macro="" textlink="">
      <xdr:nvSpPr>
        <xdr:cNvPr id="592" name="フローチャート : 判断 591"/>
        <xdr:cNvSpPr/>
      </xdr:nvSpPr>
      <xdr:spPr>
        <a:xfrm>
          <a:off x="14541500" y="100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57</xdr:row>
      <xdr:rowOff>16944</xdr:rowOff>
    </xdr:from>
    <xdr:ext cx="599010" cy="259045"/>
    <xdr:sp macro="" textlink="">
      <xdr:nvSpPr>
        <xdr:cNvPr id="593" name="テキスト ボックス 592"/>
        <xdr:cNvSpPr txBox="1"/>
      </xdr:nvSpPr>
      <xdr:spPr>
        <a:xfrm>
          <a:off x="14292794" y="978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46240</xdr:rowOff>
    </xdr:from>
    <xdr:to>
      <xdr:col>19</xdr:col>
      <xdr:colOff>644525</xdr:colOff>
      <xdr:row>58</xdr:row>
      <xdr:rowOff>126494</xdr:rowOff>
    </xdr:to>
    <xdr:cxnSp macro="">
      <xdr:nvCxnSpPr>
        <xdr:cNvPr id="594" name="直線コネクタ 593"/>
        <xdr:cNvCxnSpPr/>
      </xdr:nvCxnSpPr>
      <xdr:spPr>
        <a:xfrm>
          <a:off x="12814300" y="9818890"/>
          <a:ext cx="889000" cy="25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100485</xdr:rowOff>
    </xdr:from>
    <xdr:to>
      <xdr:col>20</xdr:col>
      <xdr:colOff>9525</xdr:colOff>
      <xdr:row>59</xdr:row>
      <xdr:rowOff>30635</xdr:rowOff>
    </xdr:to>
    <xdr:sp macro="" textlink="">
      <xdr:nvSpPr>
        <xdr:cNvPr id="595" name="フローチャート : 判断 594"/>
        <xdr:cNvSpPr/>
      </xdr:nvSpPr>
      <xdr:spPr>
        <a:xfrm>
          <a:off x="13652500" y="100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59</xdr:row>
      <xdr:rowOff>21762</xdr:rowOff>
    </xdr:from>
    <xdr:ext cx="599010" cy="259045"/>
    <xdr:sp macro="" textlink="">
      <xdr:nvSpPr>
        <xdr:cNvPr id="596" name="テキスト ボックス 595"/>
        <xdr:cNvSpPr txBox="1"/>
      </xdr:nvSpPr>
      <xdr:spPr>
        <a:xfrm>
          <a:off x="13403794" y="101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103664</xdr:rowOff>
    </xdr:from>
    <xdr:to>
      <xdr:col>18</xdr:col>
      <xdr:colOff>492125</xdr:colOff>
      <xdr:row>59</xdr:row>
      <xdr:rowOff>33814</xdr:rowOff>
    </xdr:to>
    <xdr:sp macro="" textlink="">
      <xdr:nvSpPr>
        <xdr:cNvPr id="597" name="フローチャート : 判断 596"/>
        <xdr:cNvSpPr/>
      </xdr:nvSpPr>
      <xdr:spPr>
        <a:xfrm>
          <a:off x="12763500" y="1004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59</xdr:row>
      <xdr:rowOff>24941</xdr:rowOff>
    </xdr:from>
    <xdr:ext cx="599010" cy="259045"/>
    <xdr:sp macro="" textlink="">
      <xdr:nvSpPr>
        <xdr:cNvPr id="598" name="テキスト ボックス 597"/>
        <xdr:cNvSpPr txBox="1"/>
      </xdr:nvSpPr>
      <xdr:spPr>
        <a:xfrm>
          <a:off x="12514794" y="1014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6565</xdr:rowOff>
    </xdr:from>
    <xdr:to>
      <xdr:col>23</xdr:col>
      <xdr:colOff>568325</xdr:colOff>
      <xdr:row>56</xdr:row>
      <xdr:rowOff>108165</xdr:rowOff>
    </xdr:to>
    <xdr:sp macro="" textlink="">
      <xdr:nvSpPr>
        <xdr:cNvPr id="604" name="円/楕円 603"/>
        <xdr:cNvSpPr/>
      </xdr:nvSpPr>
      <xdr:spPr>
        <a:xfrm>
          <a:off x="16268700" y="960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29442</xdr:rowOff>
    </xdr:from>
    <xdr:ext cx="599010" cy="259045"/>
    <xdr:sp macro="" textlink="">
      <xdr:nvSpPr>
        <xdr:cNvPr id="605" name="教育費該当値テキスト"/>
        <xdr:cNvSpPr txBox="1"/>
      </xdr:nvSpPr>
      <xdr:spPr>
        <a:xfrm>
          <a:off x="16370300" y="945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510,636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85787</xdr:rowOff>
    </xdr:from>
    <xdr:to>
      <xdr:col>22</xdr:col>
      <xdr:colOff>415925</xdr:colOff>
      <xdr:row>59</xdr:row>
      <xdr:rowOff>15937</xdr:rowOff>
    </xdr:to>
    <xdr:sp macro="" textlink="">
      <xdr:nvSpPr>
        <xdr:cNvPr id="606" name="円/楕円 605"/>
        <xdr:cNvSpPr/>
      </xdr:nvSpPr>
      <xdr:spPr>
        <a:xfrm>
          <a:off x="15430500" y="1002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59</xdr:row>
      <xdr:rowOff>7064</xdr:rowOff>
    </xdr:from>
    <xdr:ext cx="599010" cy="259045"/>
    <xdr:sp macro="" textlink="">
      <xdr:nvSpPr>
        <xdr:cNvPr id="607" name="テキスト ボックス 606"/>
        <xdr:cNvSpPr txBox="1"/>
      </xdr:nvSpPr>
      <xdr:spPr>
        <a:xfrm>
          <a:off x="15181794" y="1012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122,860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102653</xdr:rowOff>
    </xdr:from>
    <xdr:to>
      <xdr:col>21</xdr:col>
      <xdr:colOff>212725</xdr:colOff>
      <xdr:row>59</xdr:row>
      <xdr:rowOff>32803</xdr:rowOff>
    </xdr:to>
    <xdr:sp macro="" textlink="">
      <xdr:nvSpPr>
        <xdr:cNvPr id="608" name="円/楕円 607"/>
        <xdr:cNvSpPr/>
      </xdr:nvSpPr>
      <xdr:spPr>
        <a:xfrm>
          <a:off x="14541500" y="100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59</xdr:row>
      <xdr:rowOff>23930</xdr:rowOff>
    </xdr:from>
    <xdr:ext cx="599010" cy="259045"/>
    <xdr:sp macro="" textlink="">
      <xdr:nvSpPr>
        <xdr:cNvPr id="609" name="テキスト ボックス 608"/>
        <xdr:cNvSpPr txBox="1"/>
      </xdr:nvSpPr>
      <xdr:spPr>
        <a:xfrm>
          <a:off x="14292794" y="1013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107,366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75694</xdr:rowOff>
    </xdr:from>
    <xdr:to>
      <xdr:col>20</xdr:col>
      <xdr:colOff>9525</xdr:colOff>
      <xdr:row>59</xdr:row>
      <xdr:rowOff>5844</xdr:rowOff>
    </xdr:to>
    <xdr:sp macro="" textlink="">
      <xdr:nvSpPr>
        <xdr:cNvPr id="610" name="円/楕円 609"/>
        <xdr:cNvSpPr/>
      </xdr:nvSpPr>
      <xdr:spPr>
        <a:xfrm>
          <a:off x="13652500" y="1001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57</xdr:row>
      <xdr:rowOff>22371</xdr:rowOff>
    </xdr:from>
    <xdr:ext cx="599010" cy="259045"/>
    <xdr:sp macro="" textlink="">
      <xdr:nvSpPr>
        <xdr:cNvPr id="611" name="テキスト ボックス 610"/>
        <xdr:cNvSpPr txBox="1"/>
      </xdr:nvSpPr>
      <xdr:spPr>
        <a:xfrm>
          <a:off x="13403794" y="979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132,132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166890</xdr:rowOff>
    </xdr:from>
    <xdr:to>
      <xdr:col>18</xdr:col>
      <xdr:colOff>492125</xdr:colOff>
      <xdr:row>57</xdr:row>
      <xdr:rowOff>97040</xdr:rowOff>
    </xdr:to>
    <xdr:sp macro="" textlink="">
      <xdr:nvSpPr>
        <xdr:cNvPr id="612" name="円/楕円 611"/>
        <xdr:cNvSpPr/>
      </xdr:nvSpPr>
      <xdr:spPr>
        <a:xfrm>
          <a:off x="12763500" y="976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113567</xdr:rowOff>
    </xdr:from>
    <xdr:ext cx="599010" cy="259045"/>
    <xdr:sp macro="" textlink="">
      <xdr:nvSpPr>
        <xdr:cNvPr id="613" name="テキスト ボックス 612"/>
        <xdr:cNvSpPr txBox="1"/>
      </xdr:nvSpPr>
      <xdr:spPr>
        <a:xfrm>
          <a:off x="12514794" y="9543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363,356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7" name="テキスト ボックス 62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9" name="テキスト ボックス 62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31" name="テキスト ボックス 63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3" name="テキスト ボックス 63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5" name="テキスト ボックス 63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7" name="テキスト ボックス 63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9" name="直線コネクタ 638"/>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40" name="災害復旧費最小値テキスト"/>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42" name="災害復旧費最大値テキスト"/>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43" name="直線コネクタ 642"/>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98363</xdr:rowOff>
    </xdr:from>
    <xdr:to>
      <xdr:col>23</xdr:col>
      <xdr:colOff>517525</xdr:colOff>
      <xdr:row>79</xdr:row>
      <xdr:rowOff>98875</xdr:rowOff>
    </xdr:to>
    <xdr:cxnSp macro="">
      <xdr:nvCxnSpPr>
        <xdr:cNvPr id="644" name="直線コネクタ 643"/>
        <xdr:cNvCxnSpPr/>
      </xdr:nvCxnSpPr>
      <xdr:spPr>
        <a:xfrm>
          <a:off x="15481300" y="13642913"/>
          <a:ext cx="838200" cy="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53129</xdr:rowOff>
    </xdr:from>
    <xdr:ext cx="534377" cy="259045"/>
    <xdr:sp macro="" textlink="">
      <xdr:nvSpPr>
        <xdr:cNvPr id="645" name="災害復旧費平均値テキスト"/>
        <xdr:cNvSpPr txBox="1"/>
      </xdr:nvSpPr>
      <xdr:spPr>
        <a:xfrm>
          <a:off x="16370300" y="1342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6" name="フローチャート : 判断 645"/>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98363</xdr:rowOff>
    </xdr:from>
    <xdr:to>
      <xdr:col>22</xdr:col>
      <xdr:colOff>365125</xdr:colOff>
      <xdr:row>79</xdr:row>
      <xdr:rowOff>98875</xdr:rowOff>
    </xdr:to>
    <xdr:cxnSp macro="">
      <xdr:nvCxnSpPr>
        <xdr:cNvPr id="647" name="直線コネクタ 646"/>
        <xdr:cNvCxnSpPr/>
      </xdr:nvCxnSpPr>
      <xdr:spPr>
        <a:xfrm flipV="1">
          <a:off x="14592300" y="13642913"/>
          <a:ext cx="889000" cy="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20518</xdr:rowOff>
    </xdr:from>
    <xdr:to>
      <xdr:col>22</xdr:col>
      <xdr:colOff>415925</xdr:colOff>
      <xdr:row>79</xdr:row>
      <xdr:rowOff>122118</xdr:rowOff>
    </xdr:to>
    <xdr:sp macro="" textlink="">
      <xdr:nvSpPr>
        <xdr:cNvPr id="648" name="フローチャート : 判断 647"/>
        <xdr:cNvSpPr/>
      </xdr:nvSpPr>
      <xdr:spPr>
        <a:xfrm>
          <a:off x="15430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138645</xdr:rowOff>
    </xdr:from>
    <xdr:ext cx="534377" cy="259045"/>
    <xdr:sp macro="" textlink="">
      <xdr:nvSpPr>
        <xdr:cNvPr id="649" name="テキスト ボックス 648"/>
        <xdr:cNvSpPr txBox="1"/>
      </xdr:nvSpPr>
      <xdr:spPr>
        <a:xfrm>
          <a:off x="15214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95771</xdr:rowOff>
    </xdr:from>
    <xdr:to>
      <xdr:col>21</xdr:col>
      <xdr:colOff>161925</xdr:colOff>
      <xdr:row>79</xdr:row>
      <xdr:rowOff>98875</xdr:rowOff>
    </xdr:to>
    <xdr:cxnSp macro="">
      <xdr:nvCxnSpPr>
        <xdr:cNvPr id="650" name="直線コネクタ 649"/>
        <xdr:cNvCxnSpPr/>
      </xdr:nvCxnSpPr>
      <xdr:spPr>
        <a:xfrm>
          <a:off x="13703300" y="13640321"/>
          <a:ext cx="889000" cy="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24831</xdr:rowOff>
    </xdr:from>
    <xdr:to>
      <xdr:col>21</xdr:col>
      <xdr:colOff>212725</xdr:colOff>
      <xdr:row>79</xdr:row>
      <xdr:rowOff>126431</xdr:rowOff>
    </xdr:to>
    <xdr:sp macro="" textlink="">
      <xdr:nvSpPr>
        <xdr:cNvPr id="651" name="フローチャート : 判断 650"/>
        <xdr:cNvSpPr/>
      </xdr:nvSpPr>
      <xdr:spPr>
        <a:xfrm>
          <a:off x="14541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142958</xdr:rowOff>
    </xdr:from>
    <xdr:ext cx="534377" cy="259045"/>
    <xdr:sp macro="" textlink="">
      <xdr:nvSpPr>
        <xdr:cNvPr id="652" name="テキスト ボックス 651"/>
        <xdr:cNvSpPr txBox="1"/>
      </xdr:nvSpPr>
      <xdr:spPr>
        <a:xfrm>
          <a:off x="14325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95771</xdr:rowOff>
    </xdr:from>
    <xdr:to>
      <xdr:col>19</xdr:col>
      <xdr:colOff>644525</xdr:colOff>
      <xdr:row>79</xdr:row>
      <xdr:rowOff>98058</xdr:rowOff>
    </xdr:to>
    <xdr:cxnSp macro="">
      <xdr:nvCxnSpPr>
        <xdr:cNvPr id="653" name="直線コネクタ 652"/>
        <xdr:cNvCxnSpPr/>
      </xdr:nvCxnSpPr>
      <xdr:spPr>
        <a:xfrm flipV="1">
          <a:off x="12814300" y="13640321"/>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22468</xdr:rowOff>
    </xdr:from>
    <xdr:to>
      <xdr:col>20</xdr:col>
      <xdr:colOff>9525</xdr:colOff>
      <xdr:row>79</xdr:row>
      <xdr:rowOff>124068</xdr:rowOff>
    </xdr:to>
    <xdr:sp macro="" textlink="">
      <xdr:nvSpPr>
        <xdr:cNvPr id="654" name="フローチャート : 判断 653"/>
        <xdr:cNvSpPr/>
      </xdr:nvSpPr>
      <xdr:spPr>
        <a:xfrm>
          <a:off x="13652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140595</xdr:rowOff>
    </xdr:from>
    <xdr:ext cx="534377" cy="259045"/>
    <xdr:sp macro="" textlink="">
      <xdr:nvSpPr>
        <xdr:cNvPr id="655" name="テキスト ボックス 654"/>
        <xdr:cNvSpPr txBox="1"/>
      </xdr:nvSpPr>
      <xdr:spPr>
        <a:xfrm>
          <a:off x="13436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7198</xdr:rowOff>
    </xdr:from>
    <xdr:to>
      <xdr:col>18</xdr:col>
      <xdr:colOff>492125</xdr:colOff>
      <xdr:row>79</xdr:row>
      <xdr:rowOff>108798</xdr:rowOff>
    </xdr:to>
    <xdr:sp macro="" textlink="">
      <xdr:nvSpPr>
        <xdr:cNvPr id="656" name="フローチャート : 判断 655"/>
        <xdr:cNvSpPr/>
      </xdr:nvSpPr>
      <xdr:spPr>
        <a:xfrm>
          <a:off x="12763500" y="135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125325</xdr:rowOff>
    </xdr:from>
    <xdr:ext cx="534377" cy="259045"/>
    <xdr:sp macro="" textlink="">
      <xdr:nvSpPr>
        <xdr:cNvPr id="657" name="テキスト ボックス 656"/>
        <xdr:cNvSpPr txBox="1"/>
      </xdr:nvSpPr>
      <xdr:spPr>
        <a:xfrm>
          <a:off x="12547111" y="1332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48075</xdr:rowOff>
    </xdr:from>
    <xdr:to>
      <xdr:col>23</xdr:col>
      <xdr:colOff>568325</xdr:colOff>
      <xdr:row>79</xdr:row>
      <xdr:rowOff>149675</xdr:rowOff>
    </xdr:to>
    <xdr:sp macro="" textlink="">
      <xdr:nvSpPr>
        <xdr:cNvPr id="663" name="円/楕円 662"/>
        <xdr:cNvSpPr/>
      </xdr:nvSpPr>
      <xdr:spPr>
        <a:xfrm>
          <a:off x="16268700" y="1359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8679</xdr:rowOff>
    </xdr:from>
    <xdr:ext cx="249299" cy="259045"/>
    <xdr:sp macro="" textlink="">
      <xdr:nvSpPr>
        <xdr:cNvPr id="664" name="災害復旧費該当値テキスト"/>
        <xdr:cNvSpPr txBox="1"/>
      </xdr:nvSpPr>
      <xdr:spPr>
        <a:xfrm>
          <a:off x="16370300" y="135532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47563</xdr:rowOff>
    </xdr:from>
    <xdr:to>
      <xdr:col>22</xdr:col>
      <xdr:colOff>415925</xdr:colOff>
      <xdr:row>79</xdr:row>
      <xdr:rowOff>149163</xdr:rowOff>
    </xdr:to>
    <xdr:sp macro="" textlink="">
      <xdr:nvSpPr>
        <xdr:cNvPr id="665" name="円/楕円 664"/>
        <xdr:cNvSpPr/>
      </xdr:nvSpPr>
      <xdr:spPr>
        <a:xfrm>
          <a:off x="15430500" y="135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140290</xdr:rowOff>
    </xdr:from>
    <xdr:ext cx="378565" cy="259045"/>
    <xdr:sp macro="" textlink="">
      <xdr:nvSpPr>
        <xdr:cNvPr id="666" name="テキスト ボックス 665"/>
        <xdr:cNvSpPr txBox="1"/>
      </xdr:nvSpPr>
      <xdr:spPr>
        <a:xfrm>
          <a:off x="15292017" y="1368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48075</xdr:rowOff>
    </xdr:from>
    <xdr:to>
      <xdr:col>21</xdr:col>
      <xdr:colOff>212725</xdr:colOff>
      <xdr:row>79</xdr:row>
      <xdr:rowOff>149675</xdr:rowOff>
    </xdr:to>
    <xdr:sp macro="" textlink="">
      <xdr:nvSpPr>
        <xdr:cNvPr id="667" name="円/楕円 666"/>
        <xdr:cNvSpPr/>
      </xdr:nvSpPr>
      <xdr:spPr>
        <a:xfrm>
          <a:off x="14541500" y="1359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140802</xdr:rowOff>
    </xdr:from>
    <xdr:ext cx="249299" cy="259045"/>
    <xdr:sp macro="" textlink="">
      <xdr:nvSpPr>
        <xdr:cNvPr id="668" name="テキスト ボックス 667"/>
        <xdr:cNvSpPr txBox="1"/>
      </xdr:nvSpPr>
      <xdr:spPr>
        <a:xfrm>
          <a:off x="14467649" y="13685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44971</xdr:rowOff>
    </xdr:from>
    <xdr:to>
      <xdr:col>20</xdr:col>
      <xdr:colOff>9525</xdr:colOff>
      <xdr:row>79</xdr:row>
      <xdr:rowOff>146571</xdr:rowOff>
    </xdr:to>
    <xdr:sp macro="" textlink="">
      <xdr:nvSpPr>
        <xdr:cNvPr id="669" name="円/楕円 668"/>
        <xdr:cNvSpPr/>
      </xdr:nvSpPr>
      <xdr:spPr>
        <a:xfrm>
          <a:off x="13652500" y="135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137698</xdr:rowOff>
    </xdr:from>
    <xdr:ext cx="469744" cy="259045"/>
    <xdr:sp macro="" textlink="">
      <xdr:nvSpPr>
        <xdr:cNvPr id="670" name="テキスト ボックス 669"/>
        <xdr:cNvSpPr txBox="1"/>
      </xdr:nvSpPr>
      <xdr:spPr>
        <a:xfrm>
          <a:off x="13468427" y="1368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1,903</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47258</xdr:rowOff>
    </xdr:from>
    <xdr:to>
      <xdr:col>18</xdr:col>
      <xdr:colOff>492125</xdr:colOff>
      <xdr:row>79</xdr:row>
      <xdr:rowOff>148858</xdr:rowOff>
    </xdr:to>
    <xdr:sp macro="" textlink="">
      <xdr:nvSpPr>
        <xdr:cNvPr id="671" name="円/楕円 670"/>
        <xdr:cNvSpPr/>
      </xdr:nvSpPr>
      <xdr:spPr>
        <a:xfrm>
          <a:off x="12763500" y="1359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139985</xdr:rowOff>
    </xdr:from>
    <xdr:ext cx="378565" cy="259045"/>
    <xdr:sp macro="" textlink="">
      <xdr:nvSpPr>
        <xdr:cNvPr id="672" name="テキスト ボックス 671"/>
        <xdr:cNvSpPr txBox="1"/>
      </xdr:nvSpPr>
      <xdr:spPr>
        <a:xfrm>
          <a:off x="12625017" y="13684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6" name="テキスト ボックス 68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8" name="テキスト ボックス 68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90" name="テキスト ボックス 68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2" name="テキスト ボックス 69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4" name="テキスト ボックス 693"/>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6" name="テキスト ボックス 69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8" name="直線コネクタ 697"/>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9" name="公債費最小値テキスト"/>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700" name="直線コネクタ 699"/>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701" name="公債費最大値テキスト"/>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702" name="直線コネクタ 701"/>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161054</xdr:rowOff>
    </xdr:from>
    <xdr:to>
      <xdr:col>23</xdr:col>
      <xdr:colOff>517525</xdr:colOff>
      <xdr:row>98</xdr:row>
      <xdr:rowOff>20678</xdr:rowOff>
    </xdr:to>
    <xdr:cxnSp macro="">
      <xdr:nvCxnSpPr>
        <xdr:cNvPr id="703" name="直線コネクタ 702"/>
        <xdr:cNvCxnSpPr/>
      </xdr:nvCxnSpPr>
      <xdr:spPr>
        <a:xfrm>
          <a:off x="15481300" y="16791704"/>
          <a:ext cx="838200" cy="3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121176</xdr:rowOff>
    </xdr:from>
    <xdr:ext cx="599010" cy="259045"/>
    <xdr:sp macro="" textlink="">
      <xdr:nvSpPr>
        <xdr:cNvPr id="704" name="公債費平均値テキスト"/>
        <xdr:cNvSpPr txBox="1"/>
      </xdr:nvSpPr>
      <xdr:spPr>
        <a:xfrm>
          <a:off x="16370300" y="16751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5" name="フローチャート : 判断 704"/>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161054</xdr:rowOff>
    </xdr:from>
    <xdr:to>
      <xdr:col>22</xdr:col>
      <xdr:colOff>365125</xdr:colOff>
      <xdr:row>98</xdr:row>
      <xdr:rowOff>26781</xdr:rowOff>
    </xdr:to>
    <xdr:cxnSp macro="">
      <xdr:nvCxnSpPr>
        <xdr:cNvPr id="706" name="直線コネクタ 705"/>
        <xdr:cNvCxnSpPr/>
      </xdr:nvCxnSpPr>
      <xdr:spPr>
        <a:xfrm flipV="1">
          <a:off x="14592300" y="16791704"/>
          <a:ext cx="889000" cy="3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23034</xdr:rowOff>
    </xdr:from>
    <xdr:to>
      <xdr:col>22</xdr:col>
      <xdr:colOff>415925</xdr:colOff>
      <xdr:row>98</xdr:row>
      <xdr:rowOff>124634</xdr:rowOff>
    </xdr:to>
    <xdr:sp macro="" textlink="">
      <xdr:nvSpPr>
        <xdr:cNvPr id="707" name="フローチャート : 判断 706"/>
        <xdr:cNvSpPr/>
      </xdr:nvSpPr>
      <xdr:spPr>
        <a:xfrm>
          <a:off x="15430500" y="1682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115761</xdr:rowOff>
    </xdr:from>
    <xdr:ext cx="599010" cy="259045"/>
    <xdr:sp macro="" textlink="">
      <xdr:nvSpPr>
        <xdr:cNvPr id="708" name="テキスト ボックス 707"/>
        <xdr:cNvSpPr txBox="1"/>
      </xdr:nvSpPr>
      <xdr:spPr>
        <a:xfrm>
          <a:off x="15181794" y="1691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26781</xdr:rowOff>
    </xdr:from>
    <xdr:to>
      <xdr:col>21</xdr:col>
      <xdr:colOff>161925</xdr:colOff>
      <xdr:row>98</xdr:row>
      <xdr:rowOff>44628</xdr:rowOff>
    </xdr:to>
    <xdr:cxnSp macro="">
      <xdr:nvCxnSpPr>
        <xdr:cNvPr id="709" name="直線コネクタ 708"/>
        <xdr:cNvCxnSpPr/>
      </xdr:nvCxnSpPr>
      <xdr:spPr>
        <a:xfrm flipV="1">
          <a:off x="13703300" y="16828881"/>
          <a:ext cx="889000" cy="1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163796</xdr:rowOff>
    </xdr:from>
    <xdr:to>
      <xdr:col>21</xdr:col>
      <xdr:colOff>212725</xdr:colOff>
      <xdr:row>98</xdr:row>
      <xdr:rowOff>93946</xdr:rowOff>
    </xdr:to>
    <xdr:sp macro="" textlink="">
      <xdr:nvSpPr>
        <xdr:cNvPr id="710" name="フローチャート : 判断 709"/>
        <xdr:cNvSpPr/>
      </xdr:nvSpPr>
      <xdr:spPr>
        <a:xfrm>
          <a:off x="1454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85073</xdr:rowOff>
    </xdr:from>
    <xdr:ext cx="599010" cy="259045"/>
    <xdr:sp macro="" textlink="">
      <xdr:nvSpPr>
        <xdr:cNvPr id="711" name="テキスト ボックス 710"/>
        <xdr:cNvSpPr txBox="1"/>
      </xdr:nvSpPr>
      <xdr:spPr>
        <a:xfrm>
          <a:off x="14292794" y="168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27046</xdr:rowOff>
    </xdr:from>
    <xdr:to>
      <xdr:col>19</xdr:col>
      <xdr:colOff>644525</xdr:colOff>
      <xdr:row>98</xdr:row>
      <xdr:rowOff>44628</xdr:rowOff>
    </xdr:to>
    <xdr:cxnSp macro="">
      <xdr:nvCxnSpPr>
        <xdr:cNvPr id="712" name="直線コネクタ 711"/>
        <xdr:cNvCxnSpPr/>
      </xdr:nvCxnSpPr>
      <xdr:spPr>
        <a:xfrm>
          <a:off x="12814300" y="16829146"/>
          <a:ext cx="889000" cy="1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161530</xdr:rowOff>
    </xdr:from>
    <xdr:to>
      <xdr:col>20</xdr:col>
      <xdr:colOff>9525</xdr:colOff>
      <xdr:row>98</xdr:row>
      <xdr:rowOff>91680</xdr:rowOff>
    </xdr:to>
    <xdr:sp macro="" textlink="">
      <xdr:nvSpPr>
        <xdr:cNvPr id="713" name="フローチャート : 判断 712"/>
        <xdr:cNvSpPr/>
      </xdr:nvSpPr>
      <xdr:spPr>
        <a:xfrm>
          <a:off x="13652500" y="1679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108207</xdr:rowOff>
    </xdr:from>
    <xdr:ext cx="599010" cy="259045"/>
    <xdr:sp macro="" textlink="">
      <xdr:nvSpPr>
        <xdr:cNvPr id="714" name="テキスト ボックス 713"/>
        <xdr:cNvSpPr txBox="1"/>
      </xdr:nvSpPr>
      <xdr:spPr>
        <a:xfrm>
          <a:off x="13403794" y="1656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150068</xdr:rowOff>
    </xdr:from>
    <xdr:to>
      <xdr:col>18</xdr:col>
      <xdr:colOff>492125</xdr:colOff>
      <xdr:row>98</xdr:row>
      <xdr:rowOff>80218</xdr:rowOff>
    </xdr:to>
    <xdr:sp macro="" textlink="">
      <xdr:nvSpPr>
        <xdr:cNvPr id="715" name="フローチャート : 判断 714"/>
        <xdr:cNvSpPr/>
      </xdr:nvSpPr>
      <xdr:spPr>
        <a:xfrm>
          <a:off x="12763500" y="167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71345</xdr:rowOff>
    </xdr:from>
    <xdr:ext cx="599010" cy="259045"/>
    <xdr:sp macro="" textlink="">
      <xdr:nvSpPr>
        <xdr:cNvPr id="716" name="テキスト ボックス 715"/>
        <xdr:cNvSpPr txBox="1"/>
      </xdr:nvSpPr>
      <xdr:spPr>
        <a:xfrm>
          <a:off x="12514794" y="1687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141328</xdr:rowOff>
    </xdr:from>
    <xdr:to>
      <xdr:col>23</xdr:col>
      <xdr:colOff>568325</xdr:colOff>
      <xdr:row>98</xdr:row>
      <xdr:rowOff>71478</xdr:rowOff>
    </xdr:to>
    <xdr:sp macro="" textlink="">
      <xdr:nvSpPr>
        <xdr:cNvPr id="722" name="円/楕円 721"/>
        <xdr:cNvSpPr/>
      </xdr:nvSpPr>
      <xdr:spPr>
        <a:xfrm>
          <a:off x="16268700" y="1677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164205</xdr:rowOff>
    </xdr:from>
    <xdr:ext cx="599010" cy="259045"/>
    <xdr:sp macro="" textlink="">
      <xdr:nvSpPr>
        <xdr:cNvPr id="723" name="公債費該当値テキスト"/>
        <xdr:cNvSpPr txBox="1"/>
      </xdr:nvSpPr>
      <xdr:spPr>
        <a:xfrm>
          <a:off x="16370300" y="16623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152,892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110254</xdr:rowOff>
    </xdr:from>
    <xdr:to>
      <xdr:col>22</xdr:col>
      <xdr:colOff>415925</xdr:colOff>
      <xdr:row>98</xdr:row>
      <xdr:rowOff>40404</xdr:rowOff>
    </xdr:to>
    <xdr:sp macro="" textlink="">
      <xdr:nvSpPr>
        <xdr:cNvPr id="724" name="円/楕円 723"/>
        <xdr:cNvSpPr/>
      </xdr:nvSpPr>
      <xdr:spPr>
        <a:xfrm>
          <a:off x="15430500" y="1674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56931</xdr:rowOff>
    </xdr:from>
    <xdr:ext cx="599010" cy="259045"/>
    <xdr:sp macro="" textlink="">
      <xdr:nvSpPr>
        <xdr:cNvPr id="725" name="テキスト ボックス 724"/>
        <xdr:cNvSpPr txBox="1"/>
      </xdr:nvSpPr>
      <xdr:spPr>
        <a:xfrm>
          <a:off x="15181794" y="1651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171,922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147431</xdr:rowOff>
    </xdr:from>
    <xdr:to>
      <xdr:col>21</xdr:col>
      <xdr:colOff>212725</xdr:colOff>
      <xdr:row>98</xdr:row>
      <xdr:rowOff>77581</xdr:rowOff>
    </xdr:to>
    <xdr:sp macro="" textlink="">
      <xdr:nvSpPr>
        <xdr:cNvPr id="726" name="円/楕円 725"/>
        <xdr:cNvSpPr/>
      </xdr:nvSpPr>
      <xdr:spPr>
        <a:xfrm>
          <a:off x="14541500" y="1677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94108</xdr:rowOff>
    </xdr:from>
    <xdr:ext cx="599010" cy="259045"/>
    <xdr:sp macro="" textlink="">
      <xdr:nvSpPr>
        <xdr:cNvPr id="727" name="テキスト ボックス 726"/>
        <xdr:cNvSpPr txBox="1"/>
      </xdr:nvSpPr>
      <xdr:spPr>
        <a:xfrm>
          <a:off x="14292794" y="16553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149,154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165278</xdr:rowOff>
    </xdr:from>
    <xdr:to>
      <xdr:col>20</xdr:col>
      <xdr:colOff>9525</xdr:colOff>
      <xdr:row>98</xdr:row>
      <xdr:rowOff>95428</xdr:rowOff>
    </xdr:to>
    <xdr:sp macro="" textlink="">
      <xdr:nvSpPr>
        <xdr:cNvPr id="728" name="円/楕円 727"/>
        <xdr:cNvSpPr/>
      </xdr:nvSpPr>
      <xdr:spPr>
        <a:xfrm>
          <a:off x="13652500" y="1679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86555</xdr:rowOff>
    </xdr:from>
    <xdr:ext cx="599010" cy="259045"/>
    <xdr:sp macro="" textlink="">
      <xdr:nvSpPr>
        <xdr:cNvPr id="729" name="テキスト ボックス 728"/>
        <xdr:cNvSpPr txBox="1"/>
      </xdr:nvSpPr>
      <xdr:spPr>
        <a:xfrm>
          <a:off x="13403794" y="16888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138,224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147696</xdr:rowOff>
    </xdr:from>
    <xdr:to>
      <xdr:col>18</xdr:col>
      <xdr:colOff>492125</xdr:colOff>
      <xdr:row>98</xdr:row>
      <xdr:rowOff>77846</xdr:rowOff>
    </xdr:to>
    <xdr:sp macro="" textlink="">
      <xdr:nvSpPr>
        <xdr:cNvPr id="730" name="円/楕円 729"/>
        <xdr:cNvSpPr/>
      </xdr:nvSpPr>
      <xdr:spPr>
        <a:xfrm>
          <a:off x="12763500" y="1677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94373</xdr:rowOff>
    </xdr:from>
    <xdr:ext cx="599010" cy="259045"/>
    <xdr:sp macro="" textlink="">
      <xdr:nvSpPr>
        <xdr:cNvPr id="731" name="テキスト ボックス 730"/>
        <xdr:cNvSpPr txBox="1"/>
      </xdr:nvSpPr>
      <xdr:spPr>
        <a:xfrm>
          <a:off x="12514794" y="16553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2" name="直線コネクタ 74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3" name="テキスト ボックス 74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4" name="直線コネクタ 74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5" name="テキスト ボックス 74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6" name="直線コネクタ 74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7" name="テキスト ボックス 74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8" name="直線コネクタ 74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9" name="テキスト ボックス 74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1" name="テキスト ボックス 75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53" name="直線コネクタ 752"/>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4" name="諸支出金最小値テキスト"/>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5" name="直線コネクタ 75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6" name="諸支出金最大値テキスト"/>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7" name="直線コネクタ 756"/>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8" name="直線コネクタ 75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79819</xdr:rowOff>
    </xdr:from>
    <xdr:ext cx="469744" cy="259045"/>
    <xdr:sp macro="" textlink="">
      <xdr:nvSpPr>
        <xdr:cNvPr id="759" name="諸支出金平均値テキスト"/>
        <xdr:cNvSpPr txBox="1"/>
      </xdr:nvSpPr>
      <xdr:spPr>
        <a:xfrm>
          <a:off x="22212300" y="642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60" name="フローチャート : 判断 759"/>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61" name="直線コネクタ 76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57559</xdr:rowOff>
    </xdr:from>
    <xdr:to>
      <xdr:col>31</xdr:col>
      <xdr:colOff>85725</xdr:colOff>
      <xdr:row>38</xdr:row>
      <xdr:rowOff>159159</xdr:rowOff>
    </xdr:to>
    <xdr:sp macro="" textlink="">
      <xdr:nvSpPr>
        <xdr:cNvPr id="762" name="フローチャート : 判断 761"/>
        <xdr:cNvSpPr/>
      </xdr:nvSpPr>
      <xdr:spPr>
        <a:xfrm>
          <a:off x="21272500" y="65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4236</xdr:rowOff>
    </xdr:from>
    <xdr:ext cx="469744" cy="259045"/>
    <xdr:sp macro="" textlink="">
      <xdr:nvSpPr>
        <xdr:cNvPr id="763" name="テキスト ボックス 762"/>
        <xdr:cNvSpPr txBox="1"/>
      </xdr:nvSpPr>
      <xdr:spPr>
        <a:xfrm>
          <a:off x="21088427" y="634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4" name="直線コネクタ 76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85814</xdr:rowOff>
    </xdr:from>
    <xdr:to>
      <xdr:col>29</xdr:col>
      <xdr:colOff>568325</xdr:colOff>
      <xdr:row>39</xdr:row>
      <xdr:rowOff>15964</xdr:rowOff>
    </xdr:to>
    <xdr:sp macro="" textlink="">
      <xdr:nvSpPr>
        <xdr:cNvPr id="765" name="フローチャート : 判断 764"/>
        <xdr:cNvSpPr/>
      </xdr:nvSpPr>
      <xdr:spPr>
        <a:xfrm>
          <a:off x="20383500" y="660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32491</xdr:rowOff>
    </xdr:from>
    <xdr:ext cx="378565" cy="259045"/>
    <xdr:sp macro="" textlink="">
      <xdr:nvSpPr>
        <xdr:cNvPr id="766" name="テキスト ボックス 765"/>
        <xdr:cNvSpPr txBox="1"/>
      </xdr:nvSpPr>
      <xdr:spPr>
        <a:xfrm>
          <a:off x="20245017" y="637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7" name="直線コネクタ 76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81859</xdr:rowOff>
    </xdr:from>
    <xdr:to>
      <xdr:col>28</xdr:col>
      <xdr:colOff>365125</xdr:colOff>
      <xdr:row>39</xdr:row>
      <xdr:rowOff>12009</xdr:rowOff>
    </xdr:to>
    <xdr:sp macro="" textlink="">
      <xdr:nvSpPr>
        <xdr:cNvPr id="768" name="フローチャート : 判断 767"/>
        <xdr:cNvSpPr/>
      </xdr:nvSpPr>
      <xdr:spPr>
        <a:xfrm>
          <a:off x="19494500" y="65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28536</xdr:rowOff>
    </xdr:from>
    <xdr:ext cx="378565" cy="259045"/>
    <xdr:sp macro="" textlink="">
      <xdr:nvSpPr>
        <xdr:cNvPr id="769" name="テキスト ボックス 768"/>
        <xdr:cNvSpPr txBox="1"/>
      </xdr:nvSpPr>
      <xdr:spPr>
        <a:xfrm>
          <a:off x="19356017" y="637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48186</xdr:rowOff>
    </xdr:from>
    <xdr:to>
      <xdr:col>27</xdr:col>
      <xdr:colOff>161925</xdr:colOff>
      <xdr:row>38</xdr:row>
      <xdr:rowOff>149786</xdr:rowOff>
    </xdr:to>
    <xdr:sp macro="" textlink="">
      <xdr:nvSpPr>
        <xdr:cNvPr id="770" name="フローチャート : 判断 769"/>
        <xdr:cNvSpPr/>
      </xdr:nvSpPr>
      <xdr:spPr>
        <a:xfrm>
          <a:off x="18605500" y="656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166313</xdr:rowOff>
    </xdr:from>
    <xdr:ext cx="469744" cy="259045"/>
    <xdr:sp macro="" textlink="">
      <xdr:nvSpPr>
        <xdr:cNvPr id="771" name="テキスト ボックス 770"/>
        <xdr:cNvSpPr txBox="1"/>
      </xdr:nvSpPr>
      <xdr:spPr>
        <a:xfrm>
          <a:off x="18421427" y="63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7" name="円/楕円 77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35369</xdr:rowOff>
    </xdr:from>
    <xdr:ext cx="249299" cy="259045"/>
    <xdr:sp macro="" textlink="">
      <xdr:nvSpPr>
        <xdr:cNvPr id="778" name="諸支出金該当値テキスト"/>
        <xdr:cNvSpPr txBox="1"/>
      </xdr:nvSpPr>
      <xdr:spPr>
        <a:xfrm>
          <a:off x="22212300" y="6550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9" name="円/楕円 77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80" name="テキスト ボックス 77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81" name="円/楕円 78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82" name="テキスト ボックス 78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83" name="円/楕円 78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4" name="テキスト ボックス 78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5" name="円/楕円 78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6" name="テキスト ボックス 78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教育費の住民</a:t>
          </a:r>
          <a:r>
            <a:rPr kumimoji="1" lang="en-US" altLang="ja-JP" sz="1300">
              <a:latin typeface="ＭＳ Ｐゴシック"/>
            </a:rPr>
            <a:t>1</a:t>
          </a:r>
          <a:r>
            <a:rPr kumimoji="1" lang="ja-JP" altLang="en-US" sz="1300">
              <a:latin typeface="ＭＳ Ｐゴシック"/>
            </a:rPr>
            <a:t>人当たりが１７１，５２７円なっており、昨年度の４８，４１９円と比較すると大幅に上昇している。類似団体平均よりも上回っているが、</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総合体育館の建設事業により一時的に上昇したものと考えられる。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他の科目については大幅に上昇しているものはないが、類似団体平均よりも上回っているものがあることから、今後は緊急度、住民ニーズを的確に把握した事業選択を行い、経費節減に努める。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北海道黒松内町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実質収支、実質単年度収支ともに黒字である。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財政調整基金については、予期しない収入減や支出増等に備え、長期的視野に立った計画的な財政運営を行うために積立てを行っている。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近年残高が増加傾向であるが、前年度決算剰余金を積立てるとともに、極力取り崩さず最低水準の取り崩しに努めている。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北海道黒松内町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平成２４年度から平成２８年度の５年間は全会計が黒字である。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今後も財源確保の厳しい状況が見込まれるなか、事務事業等歳出の徹底的な見直しを実施するとともに、緊急度・住民ニーズを的確に把握した事業の選択を行い、財政の健全化に努めていく。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59" t="s">
        <v>63</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x14ac:dyDescent="0.2">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60" t="s">
        <v>65</v>
      </c>
      <c r="C3" s="361"/>
      <c r="D3" s="361"/>
      <c r="E3" s="362"/>
      <c r="F3" s="362"/>
      <c r="G3" s="362"/>
      <c r="H3" s="362"/>
      <c r="I3" s="362"/>
      <c r="J3" s="362"/>
      <c r="K3" s="362"/>
      <c r="L3" s="362" t="s">
        <v>66</v>
      </c>
      <c r="M3" s="362"/>
      <c r="N3" s="362"/>
      <c r="O3" s="362"/>
      <c r="P3" s="362"/>
      <c r="Q3" s="362"/>
      <c r="R3" s="369"/>
      <c r="S3" s="369"/>
      <c r="T3" s="369"/>
      <c r="U3" s="369"/>
      <c r="V3" s="370"/>
      <c r="W3" s="344" t="s">
        <v>67</v>
      </c>
      <c r="X3" s="345"/>
      <c r="Y3" s="345"/>
      <c r="Z3" s="345"/>
      <c r="AA3" s="345"/>
      <c r="AB3" s="361"/>
      <c r="AC3" s="369" t="s">
        <v>68</v>
      </c>
      <c r="AD3" s="345"/>
      <c r="AE3" s="345"/>
      <c r="AF3" s="345"/>
      <c r="AG3" s="345"/>
      <c r="AH3" s="345"/>
      <c r="AI3" s="345"/>
      <c r="AJ3" s="345"/>
      <c r="AK3" s="345"/>
      <c r="AL3" s="346"/>
      <c r="AM3" s="344" t="s">
        <v>69</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70</v>
      </c>
      <c r="BO3" s="345"/>
      <c r="BP3" s="345"/>
      <c r="BQ3" s="345"/>
      <c r="BR3" s="345"/>
      <c r="BS3" s="345"/>
      <c r="BT3" s="345"/>
      <c r="BU3" s="346"/>
      <c r="BV3" s="344" t="s">
        <v>71</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72</v>
      </c>
      <c r="CU3" s="345"/>
      <c r="CV3" s="345"/>
      <c r="CW3" s="345"/>
      <c r="CX3" s="345"/>
      <c r="CY3" s="345"/>
      <c r="CZ3" s="345"/>
      <c r="DA3" s="346"/>
      <c r="DB3" s="344" t="s">
        <v>73</v>
      </c>
      <c r="DC3" s="345"/>
      <c r="DD3" s="345"/>
      <c r="DE3" s="345"/>
      <c r="DF3" s="345"/>
      <c r="DG3" s="345"/>
      <c r="DH3" s="345"/>
      <c r="DI3" s="346"/>
      <c r="DJ3" s="139"/>
      <c r="DK3" s="139"/>
      <c r="DL3" s="139"/>
      <c r="DM3" s="139"/>
      <c r="DN3" s="139"/>
      <c r="DO3" s="139"/>
    </row>
    <row r="4" spans="1:119" ht="18.75" customHeight="1" x14ac:dyDescent="0.15">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74</v>
      </c>
      <c r="AZ4" s="348"/>
      <c r="BA4" s="348"/>
      <c r="BB4" s="348"/>
      <c r="BC4" s="348"/>
      <c r="BD4" s="348"/>
      <c r="BE4" s="348"/>
      <c r="BF4" s="348"/>
      <c r="BG4" s="348"/>
      <c r="BH4" s="348"/>
      <c r="BI4" s="348"/>
      <c r="BJ4" s="348"/>
      <c r="BK4" s="348"/>
      <c r="BL4" s="348"/>
      <c r="BM4" s="349"/>
      <c r="BN4" s="350">
        <v>5367933</v>
      </c>
      <c r="BO4" s="351"/>
      <c r="BP4" s="351"/>
      <c r="BQ4" s="351"/>
      <c r="BR4" s="351"/>
      <c r="BS4" s="351"/>
      <c r="BT4" s="351"/>
      <c r="BU4" s="352"/>
      <c r="BV4" s="350">
        <v>4229238</v>
      </c>
      <c r="BW4" s="351"/>
      <c r="BX4" s="351"/>
      <c r="BY4" s="351"/>
      <c r="BZ4" s="351"/>
      <c r="CA4" s="351"/>
      <c r="CB4" s="351"/>
      <c r="CC4" s="352"/>
      <c r="CD4" s="353" t="s">
        <v>75</v>
      </c>
      <c r="CE4" s="354"/>
      <c r="CF4" s="354"/>
      <c r="CG4" s="354"/>
      <c r="CH4" s="354"/>
      <c r="CI4" s="354"/>
      <c r="CJ4" s="354"/>
      <c r="CK4" s="354"/>
      <c r="CL4" s="354"/>
      <c r="CM4" s="354"/>
      <c r="CN4" s="354"/>
      <c r="CO4" s="354"/>
      <c r="CP4" s="354"/>
      <c r="CQ4" s="354"/>
      <c r="CR4" s="354"/>
      <c r="CS4" s="355"/>
      <c r="CT4" s="356">
        <v>7.5</v>
      </c>
      <c r="CU4" s="357"/>
      <c r="CV4" s="357"/>
      <c r="CW4" s="357"/>
      <c r="CX4" s="357"/>
      <c r="CY4" s="357"/>
      <c r="CZ4" s="357"/>
      <c r="DA4" s="358"/>
      <c r="DB4" s="356">
        <v>7.3</v>
      </c>
      <c r="DC4" s="357"/>
      <c r="DD4" s="357"/>
      <c r="DE4" s="357"/>
      <c r="DF4" s="357"/>
      <c r="DG4" s="357"/>
      <c r="DH4" s="357"/>
      <c r="DI4" s="358"/>
      <c r="DJ4" s="139"/>
      <c r="DK4" s="139"/>
      <c r="DL4" s="139"/>
      <c r="DM4" s="139"/>
      <c r="DN4" s="139"/>
      <c r="DO4" s="139"/>
    </row>
    <row r="5" spans="1:119" ht="18.75" customHeight="1" x14ac:dyDescent="0.15">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76</v>
      </c>
      <c r="AN5" s="417"/>
      <c r="AO5" s="417"/>
      <c r="AP5" s="417"/>
      <c r="AQ5" s="417"/>
      <c r="AR5" s="417"/>
      <c r="AS5" s="417"/>
      <c r="AT5" s="418"/>
      <c r="AU5" s="419" t="s">
        <v>77</v>
      </c>
      <c r="AV5" s="420"/>
      <c r="AW5" s="420"/>
      <c r="AX5" s="420"/>
      <c r="AY5" s="421" t="s">
        <v>78</v>
      </c>
      <c r="AZ5" s="422"/>
      <c r="BA5" s="422"/>
      <c r="BB5" s="422"/>
      <c r="BC5" s="422"/>
      <c r="BD5" s="422"/>
      <c r="BE5" s="422"/>
      <c r="BF5" s="422"/>
      <c r="BG5" s="422"/>
      <c r="BH5" s="422"/>
      <c r="BI5" s="422"/>
      <c r="BJ5" s="422"/>
      <c r="BK5" s="422"/>
      <c r="BL5" s="422"/>
      <c r="BM5" s="423"/>
      <c r="BN5" s="387">
        <v>5183623</v>
      </c>
      <c r="BO5" s="388"/>
      <c r="BP5" s="388"/>
      <c r="BQ5" s="388"/>
      <c r="BR5" s="388"/>
      <c r="BS5" s="388"/>
      <c r="BT5" s="388"/>
      <c r="BU5" s="389"/>
      <c r="BV5" s="387">
        <v>4037532</v>
      </c>
      <c r="BW5" s="388"/>
      <c r="BX5" s="388"/>
      <c r="BY5" s="388"/>
      <c r="BZ5" s="388"/>
      <c r="CA5" s="388"/>
      <c r="CB5" s="388"/>
      <c r="CC5" s="389"/>
      <c r="CD5" s="390" t="s">
        <v>79</v>
      </c>
      <c r="CE5" s="391"/>
      <c r="CF5" s="391"/>
      <c r="CG5" s="391"/>
      <c r="CH5" s="391"/>
      <c r="CI5" s="391"/>
      <c r="CJ5" s="391"/>
      <c r="CK5" s="391"/>
      <c r="CL5" s="391"/>
      <c r="CM5" s="391"/>
      <c r="CN5" s="391"/>
      <c r="CO5" s="391"/>
      <c r="CP5" s="391"/>
      <c r="CQ5" s="391"/>
      <c r="CR5" s="391"/>
      <c r="CS5" s="392"/>
      <c r="CT5" s="384">
        <v>83.6</v>
      </c>
      <c r="CU5" s="385"/>
      <c r="CV5" s="385"/>
      <c r="CW5" s="385"/>
      <c r="CX5" s="385"/>
      <c r="CY5" s="385"/>
      <c r="CZ5" s="385"/>
      <c r="DA5" s="386"/>
      <c r="DB5" s="384">
        <v>85.1</v>
      </c>
      <c r="DC5" s="385"/>
      <c r="DD5" s="385"/>
      <c r="DE5" s="385"/>
      <c r="DF5" s="385"/>
      <c r="DG5" s="385"/>
      <c r="DH5" s="385"/>
      <c r="DI5" s="386"/>
      <c r="DJ5" s="139"/>
      <c r="DK5" s="139"/>
      <c r="DL5" s="139"/>
      <c r="DM5" s="139"/>
      <c r="DN5" s="139"/>
      <c r="DO5" s="139"/>
    </row>
    <row r="6" spans="1:119" ht="18.75" customHeight="1" x14ac:dyDescent="0.15">
      <c r="A6" s="140"/>
      <c r="B6" s="393" t="s">
        <v>80</v>
      </c>
      <c r="C6" s="394"/>
      <c r="D6" s="394"/>
      <c r="E6" s="395"/>
      <c r="F6" s="395"/>
      <c r="G6" s="395"/>
      <c r="H6" s="395"/>
      <c r="I6" s="395"/>
      <c r="J6" s="395"/>
      <c r="K6" s="395"/>
      <c r="L6" s="395" t="s">
        <v>81</v>
      </c>
      <c r="M6" s="395"/>
      <c r="N6" s="395"/>
      <c r="O6" s="395"/>
      <c r="P6" s="395"/>
      <c r="Q6" s="395"/>
      <c r="R6" s="399"/>
      <c r="S6" s="399"/>
      <c r="T6" s="399"/>
      <c r="U6" s="399"/>
      <c r="V6" s="400"/>
      <c r="W6" s="403" t="s">
        <v>82</v>
      </c>
      <c r="X6" s="404"/>
      <c r="Y6" s="404"/>
      <c r="Z6" s="404"/>
      <c r="AA6" s="404"/>
      <c r="AB6" s="394"/>
      <c r="AC6" s="407" t="s">
        <v>83</v>
      </c>
      <c r="AD6" s="408"/>
      <c r="AE6" s="408"/>
      <c r="AF6" s="408"/>
      <c r="AG6" s="408"/>
      <c r="AH6" s="408"/>
      <c r="AI6" s="408"/>
      <c r="AJ6" s="408"/>
      <c r="AK6" s="408"/>
      <c r="AL6" s="409"/>
      <c r="AM6" s="416" t="s">
        <v>84</v>
      </c>
      <c r="AN6" s="417"/>
      <c r="AO6" s="417"/>
      <c r="AP6" s="417"/>
      <c r="AQ6" s="417"/>
      <c r="AR6" s="417"/>
      <c r="AS6" s="417"/>
      <c r="AT6" s="418"/>
      <c r="AU6" s="419" t="s">
        <v>77</v>
      </c>
      <c r="AV6" s="420"/>
      <c r="AW6" s="420"/>
      <c r="AX6" s="420"/>
      <c r="AY6" s="421" t="s">
        <v>85</v>
      </c>
      <c r="AZ6" s="422"/>
      <c r="BA6" s="422"/>
      <c r="BB6" s="422"/>
      <c r="BC6" s="422"/>
      <c r="BD6" s="422"/>
      <c r="BE6" s="422"/>
      <c r="BF6" s="422"/>
      <c r="BG6" s="422"/>
      <c r="BH6" s="422"/>
      <c r="BI6" s="422"/>
      <c r="BJ6" s="422"/>
      <c r="BK6" s="422"/>
      <c r="BL6" s="422"/>
      <c r="BM6" s="423"/>
      <c r="BN6" s="387">
        <v>184310</v>
      </c>
      <c r="BO6" s="388"/>
      <c r="BP6" s="388"/>
      <c r="BQ6" s="388"/>
      <c r="BR6" s="388"/>
      <c r="BS6" s="388"/>
      <c r="BT6" s="388"/>
      <c r="BU6" s="389"/>
      <c r="BV6" s="387">
        <v>191706</v>
      </c>
      <c r="BW6" s="388"/>
      <c r="BX6" s="388"/>
      <c r="BY6" s="388"/>
      <c r="BZ6" s="388"/>
      <c r="CA6" s="388"/>
      <c r="CB6" s="388"/>
      <c r="CC6" s="389"/>
      <c r="CD6" s="390" t="s">
        <v>86</v>
      </c>
      <c r="CE6" s="391"/>
      <c r="CF6" s="391"/>
      <c r="CG6" s="391"/>
      <c r="CH6" s="391"/>
      <c r="CI6" s="391"/>
      <c r="CJ6" s="391"/>
      <c r="CK6" s="391"/>
      <c r="CL6" s="391"/>
      <c r="CM6" s="391"/>
      <c r="CN6" s="391"/>
      <c r="CO6" s="391"/>
      <c r="CP6" s="391"/>
      <c r="CQ6" s="391"/>
      <c r="CR6" s="391"/>
      <c r="CS6" s="392"/>
      <c r="CT6" s="424">
        <v>86.7</v>
      </c>
      <c r="CU6" s="425"/>
      <c r="CV6" s="425"/>
      <c r="CW6" s="425"/>
      <c r="CX6" s="425"/>
      <c r="CY6" s="425"/>
      <c r="CZ6" s="425"/>
      <c r="DA6" s="426"/>
      <c r="DB6" s="424">
        <v>89.3</v>
      </c>
      <c r="DC6" s="425"/>
      <c r="DD6" s="425"/>
      <c r="DE6" s="425"/>
      <c r="DF6" s="425"/>
      <c r="DG6" s="425"/>
      <c r="DH6" s="425"/>
      <c r="DI6" s="426"/>
      <c r="DJ6" s="139"/>
      <c r="DK6" s="139"/>
      <c r="DL6" s="139"/>
      <c r="DM6" s="139"/>
      <c r="DN6" s="139"/>
      <c r="DO6" s="139"/>
    </row>
    <row r="7" spans="1:119" ht="18.75" customHeight="1" x14ac:dyDescent="0.15">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87</v>
      </c>
      <c r="AN7" s="417"/>
      <c r="AO7" s="417"/>
      <c r="AP7" s="417"/>
      <c r="AQ7" s="417"/>
      <c r="AR7" s="417"/>
      <c r="AS7" s="417"/>
      <c r="AT7" s="418"/>
      <c r="AU7" s="419" t="s">
        <v>88</v>
      </c>
      <c r="AV7" s="420"/>
      <c r="AW7" s="420"/>
      <c r="AX7" s="420"/>
      <c r="AY7" s="421" t="s">
        <v>89</v>
      </c>
      <c r="AZ7" s="422"/>
      <c r="BA7" s="422"/>
      <c r="BB7" s="422"/>
      <c r="BC7" s="422"/>
      <c r="BD7" s="422"/>
      <c r="BE7" s="422"/>
      <c r="BF7" s="422"/>
      <c r="BG7" s="422"/>
      <c r="BH7" s="422"/>
      <c r="BI7" s="422"/>
      <c r="BJ7" s="422"/>
      <c r="BK7" s="422"/>
      <c r="BL7" s="422"/>
      <c r="BM7" s="423"/>
      <c r="BN7" s="387" t="s">
        <v>90</v>
      </c>
      <c r="BO7" s="388"/>
      <c r="BP7" s="388"/>
      <c r="BQ7" s="388"/>
      <c r="BR7" s="388"/>
      <c r="BS7" s="388"/>
      <c r="BT7" s="388"/>
      <c r="BU7" s="389"/>
      <c r="BV7" s="387">
        <v>966</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2472370</v>
      </c>
      <c r="CU7" s="388"/>
      <c r="CV7" s="388"/>
      <c r="CW7" s="388"/>
      <c r="CX7" s="388"/>
      <c r="CY7" s="388"/>
      <c r="CZ7" s="388"/>
      <c r="DA7" s="389"/>
      <c r="DB7" s="387">
        <v>2611719</v>
      </c>
      <c r="DC7" s="388"/>
      <c r="DD7" s="388"/>
      <c r="DE7" s="388"/>
      <c r="DF7" s="388"/>
      <c r="DG7" s="388"/>
      <c r="DH7" s="388"/>
      <c r="DI7" s="389"/>
      <c r="DJ7" s="139"/>
      <c r="DK7" s="139"/>
      <c r="DL7" s="139"/>
      <c r="DM7" s="139"/>
      <c r="DN7" s="139"/>
      <c r="DO7" s="139"/>
    </row>
    <row r="8" spans="1:119" ht="18.75" customHeight="1" thickBot="1" x14ac:dyDescent="0.2">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93</v>
      </c>
      <c r="AV8" s="420"/>
      <c r="AW8" s="420"/>
      <c r="AX8" s="420"/>
      <c r="AY8" s="421" t="s">
        <v>94</v>
      </c>
      <c r="AZ8" s="422"/>
      <c r="BA8" s="422"/>
      <c r="BB8" s="422"/>
      <c r="BC8" s="422"/>
      <c r="BD8" s="422"/>
      <c r="BE8" s="422"/>
      <c r="BF8" s="422"/>
      <c r="BG8" s="422"/>
      <c r="BH8" s="422"/>
      <c r="BI8" s="422"/>
      <c r="BJ8" s="422"/>
      <c r="BK8" s="422"/>
      <c r="BL8" s="422"/>
      <c r="BM8" s="423"/>
      <c r="BN8" s="387">
        <v>184310</v>
      </c>
      <c r="BO8" s="388"/>
      <c r="BP8" s="388"/>
      <c r="BQ8" s="388"/>
      <c r="BR8" s="388"/>
      <c r="BS8" s="388"/>
      <c r="BT8" s="388"/>
      <c r="BU8" s="389"/>
      <c r="BV8" s="387">
        <v>190740</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0.13</v>
      </c>
      <c r="CU8" s="428"/>
      <c r="CV8" s="428"/>
      <c r="CW8" s="428"/>
      <c r="CX8" s="428"/>
      <c r="CY8" s="428"/>
      <c r="CZ8" s="428"/>
      <c r="DA8" s="429"/>
      <c r="DB8" s="427">
        <v>0.12</v>
      </c>
      <c r="DC8" s="428"/>
      <c r="DD8" s="428"/>
      <c r="DE8" s="428"/>
      <c r="DF8" s="428"/>
      <c r="DG8" s="428"/>
      <c r="DH8" s="428"/>
      <c r="DI8" s="429"/>
      <c r="DJ8" s="139"/>
      <c r="DK8" s="139"/>
      <c r="DL8" s="139"/>
      <c r="DM8" s="139"/>
      <c r="DN8" s="139"/>
      <c r="DO8" s="139"/>
    </row>
    <row r="9" spans="1:119" ht="18.75" customHeight="1" thickBot="1" x14ac:dyDescent="0.2">
      <c r="A9" s="140"/>
      <c r="B9" s="381" t="s">
        <v>96</v>
      </c>
      <c r="C9" s="382"/>
      <c r="D9" s="382"/>
      <c r="E9" s="382"/>
      <c r="F9" s="382"/>
      <c r="G9" s="382"/>
      <c r="H9" s="382"/>
      <c r="I9" s="382"/>
      <c r="J9" s="382"/>
      <c r="K9" s="430"/>
      <c r="L9" s="431" t="s">
        <v>97</v>
      </c>
      <c r="M9" s="432"/>
      <c r="N9" s="432"/>
      <c r="O9" s="432"/>
      <c r="P9" s="432"/>
      <c r="Q9" s="433"/>
      <c r="R9" s="434">
        <v>3082</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77</v>
      </c>
      <c r="AV9" s="420"/>
      <c r="AW9" s="420"/>
      <c r="AX9" s="420"/>
      <c r="AY9" s="421" t="s">
        <v>100</v>
      </c>
      <c r="AZ9" s="422"/>
      <c r="BA9" s="422"/>
      <c r="BB9" s="422"/>
      <c r="BC9" s="422"/>
      <c r="BD9" s="422"/>
      <c r="BE9" s="422"/>
      <c r="BF9" s="422"/>
      <c r="BG9" s="422"/>
      <c r="BH9" s="422"/>
      <c r="BI9" s="422"/>
      <c r="BJ9" s="422"/>
      <c r="BK9" s="422"/>
      <c r="BL9" s="422"/>
      <c r="BM9" s="423"/>
      <c r="BN9" s="387">
        <v>-6430</v>
      </c>
      <c r="BO9" s="388"/>
      <c r="BP9" s="388"/>
      <c r="BQ9" s="388"/>
      <c r="BR9" s="388"/>
      <c r="BS9" s="388"/>
      <c r="BT9" s="388"/>
      <c r="BU9" s="389"/>
      <c r="BV9" s="387">
        <v>5548</v>
      </c>
      <c r="BW9" s="388"/>
      <c r="BX9" s="388"/>
      <c r="BY9" s="388"/>
      <c r="BZ9" s="388"/>
      <c r="CA9" s="388"/>
      <c r="CB9" s="388"/>
      <c r="CC9" s="389"/>
      <c r="CD9" s="390" t="s">
        <v>101</v>
      </c>
      <c r="CE9" s="391"/>
      <c r="CF9" s="391"/>
      <c r="CG9" s="391"/>
      <c r="CH9" s="391"/>
      <c r="CI9" s="391"/>
      <c r="CJ9" s="391"/>
      <c r="CK9" s="391"/>
      <c r="CL9" s="391"/>
      <c r="CM9" s="391"/>
      <c r="CN9" s="391"/>
      <c r="CO9" s="391"/>
      <c r="CP9" s="391"/>
      <c r="CQ9" s="391"/>
      <c r="CR9" s="391"/>
      <c r="CS9" s="392"/>
      <c r="CT9" s="384">
        <v>12.2</v>
      </c>
      <c r="CU9" s="385"/>
      <c r="CV9" s="385"/>
      <c r="CW9" s="385"/>
      <c r="CX9" s="385"/>
      <c r="CY9" s="385"/>
      <c r="CZ9" s="385"/>
      <c r="DA9" s="386"/>
      <c r="DB9" s="384">
        <v>14.5</v>
      </c>
      <c r="DC9" s="385"/>
      <c r="DD9" s="385"/>
      <c r="DE9" s="385"/>
      <c r="DF9" s="385"/>
      <c r="DG9" s="385"/>
      <c r="DH9" s="385"/>
      <c r="DI9" s="386"/>
      <c r="DJ9" s="139"/>
      <c r="DK9" s="139"/>
      <c r="DL9" s="139"/>
      <c r="DM9" s="139"/>
      <c r="DN9" s="139"/>
      <c r="DO9" s="139"/>
    </row>
    <row r="10" spans="1:119" ht="18.75" customHeight="1" thickBot="1" x14ac:dyDescent="0.2">
      <c r="A10" s="140"/>
      <c r="B10" s="381"/>
      <c r="C10" s="382"/>
      <c r="D10" s="382"/>
      <c r="E10" s="382"/>
      <c r="F10" s="382"/>
      <c r="G10" s="382"/>
      <c r="H10" s="382"/>
      <c r="I10" s="382"/>
      <c r="J10" s="382"/>
      <c r="K10" s="430"/>
      <c r="L10" s="437" t="s">
        <v>102</v>
      </c>
      <c r="M10" s="417"/>
      <c r="N10" s="417"/>
      <c r="O10" s="417"/>
      <c r="P10" s="417"/>
      <c r="Q10" s="418"/>
      <c r="R10" s="438">
        <v>3250</v>
      </c>
      <c r="S10" s="439"/>
      <c r="T10" s="439"/>
      <c r="U10" s="439"/>
      <c r="V10" s="440"/>
      <c r="W10" s="375"/>
      <c r="X10" s="376"/>
      <c r="Y10" s="376"/>
      <c r="Z10" s="376"/>
      <c r="AA10" s="376"/>
      <c r="AB10" s="376"/>
      <c r="AC10" s="376"/>
      <c r="AD10" s="376"/>
      <c r="AE10" s="376"/>
      <c r="AF10" s="376"/>
      <c r="AG10" s="376"/>
      <c r="AH10" s="376"/>
      <c r="AI10" s="376"/>
      <c r="AJ10" s="376"/>
      <c r="AK10" s="376"/>
      <c r="AL10" s="379"/>
      <c r="AM10" s="416" t="s">
        <v>103</v>
      </c>
      <c r="AN10" s="417"/>
      <c r="AO10" s="417"/>
      <c r="AP10" s="417"/>
      <c r="AQ10" s="417"/>
      <c r="AR10" s="417"/>
      <c r="AS10" s="417"/>
      <c r="AT10" s="418"/>
      <c r="AU10" s="419" t="s">
        <v>104</v>
      </c>
      <c r="AV10" s="420"/>
      <c r="AW10" s="420"/>
      <c r="AX10" s="420"/>
      <c r="AY10" s="421" t="s">
        <v>105</v>
      </c>
      <c r="AZ10" s="422"/>
      <c r="BA10" s="422"/>
      <c r="BB10" s="422"/>
      <c r="BC10" s="422"/>
      <c r="BD10" s="422"/>
      <c r="BE10" s="422"/>
      <c r="BF10" s="422"/>
      <c r="BG10" s="422"/>
      <c r="BH10" s="422"/>
      <c r="BI10" s="422"/>
      <c r="BJ10" s="422"/>
      <c r="BK10" s="422"/>
      <c r="BL10" s="422"/>
      <c r="BM10" s="423"/>
      <c r="BN10" s="387">
        <v>95682</v>
      </c>
      <c r="BO10" s="388"/>
      <c r="BP10" s="388"/>
      <c r="BQ10" s="388"/>
      <c r="BR10" s="388"/>
      <c r="BS10" s="388"/>
      <c r="BT10" s="388"/>
      <c r="BU10" s="389"/>
      <c r="BV10" s="387">
        <v>93088</v>
      </c>
      <c r="BW10" s="388"/>
      <c r="BX10" s="388"/>
      <c r="BY10" s="388"/>
      <c r="BZ10" s="388"/>
      <c r="CA10" s="388"/>
      <c r="CB10" s="388"/>
      <c r="CC10" s="38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381"/>
      <c r="C11" s="382"/>
      <c r="D11" s="382"/>
      <c r="E11" s="382"/>
      <c r="F11" s="382"/>
      <c r="G11" s="382"/>
      <c r="H11" s="382"/>
      <c r="I11" s="382"/>
      <c r="J11" s="382"/>
      <c r="K11" s="430"/>
      <c r="L11" s="441" t="s">
        <v>107</v>
      </c>
      <c r="M11" s="442"/>
      <c r="N11" s="442"/>
      <c r="O11" s="442"/>
      <c r="P11" s="442"/>
      <c r="Q11" s="443"/>
      <c r="R11" s="444" t="s">
        <v>108</v>
      </c>
      <c r="S11" s="445"/>
      <c r="T11" s="445"/>
      <c r="U11" s="445"/>
      <c r="V11" s="446"/>
      <c r="W11" s="375"/>
      <c r="X11" s="376"/>
      <c r="Y11" s="376"/>
      <c r="Z11" s="376"/>
      <c r="AA11" s="376"/>
      <c r="AB11" s="376"/>
      <c r="AC11" s="376"/>
      <c r="AD11" s="376"/>
      <c r="AE11" s="376"/>
      <c r="AF11" s="376"/>
      <c r="AG11" s="376"/>
      <c r="AH11" s="376"/>
      <c r="AI11" s="376"/>
      <c r="AJ11" s="376"/>
      <c r="AK11" s="376"/>
      <c r="AL11" s="379"/>
      <c r="AM11" s="416" t="s">
        <v>109</v>
      </c>
      <c r="AN11" s="417"/>
      <c r="AO11" s="417"/>
      <c r="AP11" s="417"/>
      <c r="AQ11" s="417"/>
      <c r="AR11" s="417"/>
      <c r="AS11" s="417"/>
      <c r="AT11" s="418"/>
      <c r="AU11" s="419" t="s">
        <v>110</v>
      </c>
      <c r="AV11" s="420"/>
      <c r="AW11" s="420"/>
      <c r="AX11" s="420"/>
      <c r="AY11" s="421" t="s">
        <v>111</v>
      </c>
      <c r="AZ11" s="422"/>
      <c r="BA11" s="422"/>
      <c r="BB11" s="422"/>
      <c r="BC11" s="422"/>
      <c r="BD11" s="422"/>
      <c r="BE11" s="422"/>
      <c r="BF11" s="422"/>
      <c r="BG11" s="422"/>
      <c r="BH11" s="422"/>
      <c r="BI11" s="422"/>
      <c r="BJ11" s="422"/>
      <c r="BK11" s="422"/>
      <c r="BL11" s="422"/>
      <c r="BM11" s="423"/>
      <c r="BN11" s="387" t="s">
        <v>112</v>
      </c>
      <c r="BO11" s="388"/>
      <c r="BP11" s="388"/>
      <c r="BQ11" s="388"/>
      <c r="BR11" s="388"/>
      <c r="BS11" s="388"/>
      <c r="BT11" s="388"/>
      <c r="BU11" s="389"/>
      <c r="BV11" s="387" t="s">
        <v>112</v>
      </c>
      <c r="BW11" s="388"/>
      <c r="BX11" s="388"/>
      <c r="BY11" s="388"/>
      <c r="BZ11" s="388"/>
      <c r="CA11" s="388"/>
      <c r="CB11" s="388"/>
      <c r="CC11" s="389"/>
      <c r="CD11" s="390" t="s">
        <v>113</v>
      </c>
      <c r="CE11" s="391"/>
      <c r="CF11" s="391"/>
      <c r="CG11" s="391"/>
      <c r="CH11" s="391"/>
      <c r="CI11" s="391"/>
      <c r="CJ11" s="391"/>
      <c r="CK11" s="391"/>
      <c r="CL11" s="391"/>
      <c r="CM11" s="391"/>
      <c r="CN11" s="391"/>
      <c r="CO11" s="391"/>
      <c r="CP11" s="391"/>
      <c r="CQ11" s="391"/>
      <c r="CR11" s="391"/>
      <c r="CS11" s="392"/>
      <c r="CT11" s="427" t="s">
        <v>112</v>
      </c>
      <c r="CU11" s="428"/>
      <c r="CV11" s="428"/>
      <c r="CW11" s="428"/>
      <c r="CX11" s="428"/>
      <c r="CY11" s="428"/>
      <c r="CZ11" s="428"/>
      <c r="DA11" s="429"/>
      <c r="DB11" s="427" t="s">
        <v>112</v>
      </c>
      <c r="DC11" s="428"/>
      <c r="DD11" s="428"/>
      <c r="DE11" s="428"/>
      <c r="DF11" s="428"/>
      <c r="DG11" s="428"/>
      <c r="DH11" s="428"/>
      <c r="DI11" s="429"/>
      <c r="DJ11" s="139"/>
      <c r="DK11" s="139"/>
      <c r="DL11" s="139"/>
      <c r="DM11" s="139"/>
      <c r="DN11" s="139"/>
      <c r="DO11" s="139"/>
    </row>
    <row r="12" spans="1:119" ht="18.75" customHeight="1" x14ac:dyDescent="0.15">
      <c r="A12" s="140"/>
      <c r="B12" s="447" t="s">
        <v>114</v>
      </c>
      <c r="C12" s="448"/>
      <c r="D12" s="448"/>
      <c r="E12" s="448"/>
      <c r="F12" s="448"/>
      <c r="G12" s="448"/>
      <c r="H12" s="448"/>
      <c r="I12" s="448"/>
      <c r="J12" s="448"/>
      <c r="K12" s="449"/>
      <c r="L12" s="456" t="s">
        <v>115</v>
      </c>
      <c r="M12" s="457"/>
      <c r="N12" s="457"/>
      <c r="O12" s="457"/>
      <c r="P12" s="457"/>
      <c r="Q12" s="458"/>
      <c r="R12" s="459">
        <v>2977</v>
      </c>
      <c r="S12" s="460"/>
      <c r="T12" s="460"/>
      <c r="U12" s="460"/>
      <c r="V12" s="461"/>
      <c r="W12" s="462" t="s">
        <v>1</v>
      </c>
      <c r="X12" s="420"/>
      <c r="Y12" s="420"/>
      <c r="Z12" s="420"/>
      <c r="AA12" s="420"/>
      <c r="AB12" s="463"/>
      <c r="AC12" s="419" t="s">
        <v>116</v>
      </c>
      <c r="AD12" s="420"/>
      <c r="AE12" s="420"/>
      <c r="AF12" s="420"/>
      <c r="AG12" s="463"/>
      <c r="AH12" s="419" t="s">
        <v>117</v>
      </c>
      <c r="AI12" s="420"/>
      <c r="AJ12" s="420"/>
      <c r="AK12" s="420"/>
      <c r="AL12" s="464"/>
      <c r="AM12" s="416" t="s">
        <v>118</v>
      </c>
      <c r="AN12" s="417"/>
      <c r="AO12" s="417"/>
      <c r="AP12" s="417"/>
      <c r="AQ12" s="417"/>
      <c r="AR12" s="417"/>
      <c r="AS12" s="417"/>
      <c r="AT12" s="418"/>
      <c r="AU12" s="419" t="s">
        <v>119</v>
      </c>
      <c r="AV12" s="420"/>
      <c r="AW12" s="420"/>
      <c r="AX12" s="420"/>
      <c r="AY12" s="421" t="s">
        <v>120</v>
      </c>
      <c r="AZ12" s="422"/>
      <c r="BA12" s="422"/>
      <c r="BB12" s="422"/>
      <c r="BC12" s="422"/>
      <c r="BD12" s="422"/>
      <c r="BE12" s="422"/>
      <c r="BF12" s="422"/>
      <c r="BG12" s="422"/>
      <c r="BH12" s="422"/>
      <c r="BI12" s="422"/>
      <c r="BJ12" s="422"/>
      <c r="BK12" s="422"/>
      <c r="BL12" s="422"/>
      <c r="BM12" s="423"/>
      <c r="BN12" s="387">
        <v>103119</v>
      </c>
      <c r="BO12" s="388"/>
      <c r="BP12" s="388"/>
      <c r="BQ12" s="388"/>
      <c r="BR12" s="388"/>
      <c r="BS12" s="388"/>
      <c r="BT12" s="388"/>
      <c r="BU12" s="389"/>
      <c r="BV12" s="387" t="s">
        <v>121</v>
      </c>
      <c r="BW12" s="388"/>
      <c r="BX12" s="388"/>
      <c r="BY12" s="388"/>
      <c r="BZ12" s="388"/>
      <c r="CA12" s="388"/>
      <c r="CB12" s="388"/>
      <c r="CC12" s="389"/>
      <c r="CD12" s="390" t="s">
        <v>122</v>
      </c>
      <c r="CE12" s="391"/>
      <c r="CF12" s="391"/>
      <c r="CG12" s="391"/>
      <c r="CH12" s="391"/>
      <c r="CI12" s="391"/>
      <c r="CJ12" s="391"/>
      <c r="CK12" s="391"/>
      <c r="CL12" s="391"/>
      <c r="CM12" s="391"/>
      <c r="CN12" s="391"/>
      <c r="CO12" s="391"/>
      <c r="CP12" s="391"/>
      <c r="CQ12" s="391"/>
      <c r="CR12" s="391"/>
      <c r="CS12" s="392"/>
      <c r="CT12" s="427" t="s">
        <v>121</v>
      </c>
      <c r="CU12" s="428"/>
      <c r="CV12" s="428"/>
      <c r="CW12" s="428"/>
      <c r="CX12" s="428"/>
      <c r="CY12" s="428"/>
      <c r="CZ12" s="428"/>
      <c r="DA12" s="429"/>
      <c r="DB12" s="427" t="s">
        <v>121</v>
      </c>
      <c r="DC12" s="428"/>
      <c r="DD12" s="428"/>
      <c r="DE12" s="428"/>
      <c r="DF12" s="428"/>
      <c r="DG12" s="428"/>
      <c r="DH12" s="428"/>
      <c r="DI12" s="429"/>
      <c r="DJ12" s="139"/>
      <c r="DK12" s="139"/>
      <c r="DL12" s="139"/>
      <c r="DM12" s="139"/>
      <c r="DN12" s="139"/>
      <c r="DO12" s="139"/>
    </row>
    <row r="13" spans="1:119" ht="18.75" customHeight="1" x14ac:dyDescent="0.15">
      <c r="A13" s="140"/>
      <c r="B13" s="450"/>
      <c r="C13" s="451"/>
      <c r="D13" s="451"/>
      <c r="E13" s="451"/>
      <c r="F13" s="451"/>
      <c r="G13" s="451"/>
      <c r="H13" s="451"/>
      <c r="I13" s="451"/>
      <c r="J13" s="451"/>
      <c r="K13" s="452"/>
      <c r="L13" s="150"/>
      <c r="M13" s="475" t="s">
        <v>123</v>
      </c>
      <c r="N13" s="476"/>
      <c r="O13" s="476"/>
      <c r="P13" s="476"/>
      <c r="Q13" s="477"/>
      <c r="R13" s="468">
        <v>2972</v>
      </c>
      <c r="S13" s="469"/>
      <c r="T13" s="469"/>
      <c r="U13" s="469"/>
      <c r="V13" s="470"/>
      <c r="W13" s="403" t="s">
        <v>124</v>
      </c>
      <c r="X13" s="404"/>
      <c r="Y13" s="404"/>
      <c r="Z13" s="404"/>
      <c r="AA13" s="404"/>
      <c r="AB13" s="394"/>
      <c r="AC13" s="438">
        <v>192</v>
      </c>
      <c r="AD13" s="439"/>
      <c r="AE13" s="439"/>
      <c r="AF13" s="439"/>
      <c r="AG13" s="478"/>
      <c r="AH13" s="438">
        <v>229</v>
      </c>
      <c r="AI13" s="439"/>
      <c r="AJ13" s="439"/>
      <c r="AK13" s="439"/>
      <c r="AL13" s="440"/>
      <c r="AM13" s="416" t="s">
        <v>125</v>
      </c>
      <c r="AN13" s="417"/>
      <c r="AO13" s="417"/>
      <c r="AP13" s="417"/>
      <c r="AQ13" s="417"/>
      <c r="AR13" s="417"/>
      <c r="AS13" s="417"/>
      <c r="AT13" s="418"/>
      <c r="AU13" s="419" t="s">
        <v>126</v>
      </c>
      <c r="AV13" s="420"/>
      <c r="AW13" s="420"/>
      <c r="AX13" s="420"/>
      <c r="AY13" s="421" t="s">
        <v>127</v>
      </c>
      <c r="AZ13" s="422"/>
      <c r="BA13" s="422"/>
      <c r="BB13" s="422"/>
      <c r="BC13" s="422"/>
      <c r="BD13" s="422"/>
      <c r="BE13" s="422"/>
      <c r="BF13" s="422"/>
      <c r="BG13" s="422"/>
      <c r="BH13" s="422"/>
      <c r="BI13" s="422"/>
      <c r="BJ13" s="422"/>
      <c r="BK13" s="422"/>
      <c r="BL13" s="422"/>
      <c r="BM13" s="423"/>
      <c r="BN13" s="387">
        <v>-13867</v>
      </c>
      <c r="BO13" s="388"/>
      <c r="BP13" s="388"/>
      <c r="BQ13" s="388"/>
      <c r="BR13" s="388"/>
      <c r="BS13" s="388"/>
      <c r="BT13" s="388"/>
      <c r="BU13" s="389"/>
      <c r="BV13" s="387">
        <v>98636</v>
      </c>
      <c r="BW13" s="388"/>
      <c r="BX13" s="388"/>
      <c r="BY13" s="388"/>
      <c r="BZ13" s="388"/>
      <c r="CA13" s="388"/>
      <c r="CB13" s="388"/>
      <c r="CC13" s="389"/>
      <c r="CD13" s="390" t="s">
        <v>128</v>
      </c>
      <c r="CE13" s="391"/>
      <c r="CF13" s="391"/>
      <c r="CG13" s="391"/>
      <c r="CH13" s="391"/>
      <c r="CI13" s="391"/>
      <c r="CJ13" s="391"/>
      <c r="CK13" s="391"/>
      <c r="CL13" s="391"/>
      <c r="CM13" s="391"/>
      <c r="CN13" s="391"/>
      <c r="CO13" s="391"/>
      <c r="CP13" s="391"/>
      <c r="CQ13" s="391"/>
      <c r="CR13" s="391"/>
      <c r="CS13" s="392"/>
      <c r="CT13" s="384">
        <v>6.9</v>
      </c>
      <c r="CU13" s="385"/>
      <c r="CV13" s="385"/>
      <c r="CW13" s="385"/>
      <c r="CX13" s="385"/>
      <c r="CY13" s="385"/>
      <c r="CZ13" s="385"/>
      <c r="DA13" s="386"/>
      <c r="DB13" s="384">
        <v>6.6</v>
      </c>
      <c r="DC13" s="385"/>
      <c r="DD13" s="385"/>
      <c r="DE13" s="385"/>
      <c r="DF13" s="385"/>
      <c r="DG13" s="385"/>
      <c r="DH13" s="385"/>
      <c r="DI13" s="386"/>
      <c r="DJ13" s="139"/>
      <c r="DK13" s="139"/>
      <c r="DL13" s="139"/>
      <c r="DM13" s="139"/>
      <c r="DN13" s="139"/>
      <c r="DO13" s="139"/>
    </row>
    <row r="14" spans="1:119" ht="18.75" customHeight="1" thickBot="1" x14ac:dyDescent="0.2">
      <c r="A14" s="140"/>
      <c r="B14" s="450"/>
      <c r="C14" s="451"/>
      <c r="D14" s="451"/>
      <c r="E14" s="451"/>
      <c r="F14" s="451"/>
      <c r="G14" s="451"/>
      <c r="H14" s="451"/>
      <c r="I14" s="451"/>
      <c r="J14" s="451"/>
      <c r="K14" s="452"/>
      <c r="L14" s="465" t="s">
        <v>129</v>
      </c>
      <c r="M14" s="466"/>
      <c r="N14" s="466"/>
      <c r="O14" s="466"/>
      <c r="P14" s="466"/>
      <c r="Q14" s="467"/>
      <c r="R14" s="468">
        <v>3023</v>
      </c>
      <c r="S14" s="469"/>
      <c r="T14" s="469"/>
      <c r="U14" s="469"/>
      <c r="V14" s="470"/>
      <c r="W14" s="377"/>
      <c r="X14" s="378"/>
      <c r="Y14" s="378"/>
      <c r="Z14" s="378"/>
      <c r="AA14" s="378"/>
      <c r="AB14" s="367"/>
      <c r="AC14" s="471">
        <v>14.4</v>
      </c>
      <c r="AD14" s="472"/>
      <c r="AE14" s="472"/>
      <c r="AF14" s="472"/>
      <c r="AG14" s="473"/>
      <c r="AH14" s="471">
        <v>16.3</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130</v>
      </c>
      <c r="CE14" s="480"/>
      <c r="CF14" s="480"/>
      <c r="CG14" s="480"/>
      <c r="CH14" s="480"/>
      <c r="CI14" s="480"/>
      <c r="CJ14" s="480"/>
      <c r="CK14" s="480"/>
      <c r="CL14" s="480"/>
      <c r="CM14" s="480"/>
      <c r="CN14" s="480"/>
      <c r="CO14" s="480"/>
      <c r="CP14" s="480"/>
      <c r="CQ14" s="480"/>
      <c r="CR14" s="480"/>
      <c r="CS14" s="481"/>
      <c r="CT14" s="482">
        <v>32.9</v>
      </c>
      <c r="CU14" s="483"/>
      <c r="CV14" s="483"/>
      <c r="CW14" s="483"/>
      <c r="CX14" s="483"/>
      <c r="CY14" s="483"/>
      <c r="CZ14" s="483"/>
      <c r="DA14" s="484"/>
      <c r="DB14" s="482">
        <v>14.9</v>
      </c>
      <c r="DC14" s="483"/>
      <c r="DD14" s="483"/>
      <c r="DE14" s="483"/>
      <c r="DF14" s="483"/>
      <c r="DG14" s="483"/>
      <c r="DH14" s="483"/>
      <c r="DI14" s="484"/>
      <c r="DJ14" s="139"/>
      <c r="DK14" s="139"/>
      <c r="DL14" s="139"/>
      <c r="DM14" s="139"/>
      <c r="DN14" s="139"/>
      <c r="DO14" s="139"/>
    </row>
    <row r="15" spans="1:119" ht="18.75" customHeight="1" x14ac:dyDescent="0.15">
      <c r="A15" s="140"/>
      <c r="B15" s="450"/>
      <c r="C15" s="451"/>
      <c r="D15" s="451"/>
      <c r="E15" s="451"/>
      <c r="F15" s="451"/>
      <c r="G15" s="451"/>
      <c r="H15" s="451"/>
      <c r="I15" s="451"/>
      <c r="J15" s="451"/>
      <c r="K15" s="452"/>
      <c r="L15" s="150"/>
      <c r="M15" s="475" t="s">
        <v>123</v>
      </c>
      <c r="N15" s="476"/>
      <c r="O15" s="476"/>
      <c r="P15" s="476"/>
      <c r="Q15" s="477"/>
      <c r="R15" s="468">
        <v>3019</v>
      </c>
      <c r="S15" s="469"/>
      <c r="T15" s="469"/>
      <c r="U15" s="469"/>
      <c r="V15" s="470"/>
      <c r="W15" s="403" t="s">
        <v>131</v>
      </c>
      <c r="X15" s="404"/>
      <c r="Y15" s="404"/>
      <c r="Z15" s="404"/>
      <c r="AA15" s="404"/>
      <c r="AB15" s="394"/>
      <c r="AC15" s="438">
        <v>157</v>
      </c>
      <c r="AD15" s="439"/>
      <c r="AE15" s="439"/>
      <c r="AF15" s="439"/>
      <c r="AG15" s="478"/>
      <c r="AH15" s="438">
        <v>206</v>
      </c>
      <c r="AI15" s="439"/>
      <c r="AJ15" s="439"/>
      <c r="AK15" s="439"/>
      <c r="AL15" s="440"/>
      <c r="AM15" s="416"/>
      <c r="AN15" s="417"/>
      <c r="AO15" s="417"/>
      <c r="AP15" s="417"/>
      <c r="AQ15" s="417"/>
      <c r="AR15" s="417"/>
      <c r="AS15" s="417"/>
      <c r="AT15" s="418"/>
      <c r="AU15" s="419"/>
      <c r="AV15" s="420"/>
      <c r="AW15" s="420"/>
      <c r="AX15" s="420"/>
      <c r="AY15" s="347" t="s">
        <v>132</v>
      </c>
      <c r="AZ15" s="348"/>
      <c r="BA15" s="348"/>
      <c r="BB15" s="348"/>
      <c r="BC15" s="348"/>
      <c r="BD15" s="348"/>
      <c r="BE15" s="348"/>
      <c r="BF15" s="348"/>
      <c r="BG15" s="348"/>
      <c r="BH15" s="348"/>
      <c r="BI15" s="348"/>
      <c r="BJ15" s="348"/>
      <c r="BK15" s="348"/>
      <c r="BL15" s="348"/>
      <c r="BM15" s="349"/>
      <c r="BN15" s="350">
        <v>307176</v>
      </c>
      <c r="BO15" s="351"/>
      <c r="BP15" s="351"/>
      <c r="BQ15" s="351"/>
      <c r="BR15" s="351"/>
      <c r="BS15" s="351"/>
      <c r="BT15" s="351"/>
      <c r="BU15" s="352"/>
      <c r="BV15" s="350">
        <v>303469</v>
      </c>
      <c r="BW15" s="351"/>
      <c r="BX15" s="351"/>
      <c r="BY15" s="351"/>
      <c r="BZ15" s="351"/>
      <c r="CA15" s="351"/>
      <c r="CB15" s="351"/>
      <c r="CC15" s="352"/>
      <c r="CD15" s="485" t="s">
        <v>133</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50"/>
      <c r="C16" s="451"/>
      <c r="D16" s="451"/>
      <c r="E16" s="451"/>
      <c r="F16" s="451"/>
      <c r="G16" s="451"/>
      <c r="H16" s="451"/>
      <c r="I16" s="451"/>
      <c r="J16" s="451"/>
      <c r="K16" s="452"/>
      <c r="L16" s="465" t="s">
        <v>134</v>
      </c>
      <c r="M16" s="496"/>
      <c r="N16" s="496"/>
      <c r="O16" s="496"/>
      <c r="P16" s="496"/>
      <c r="Q16" s="497"/>
      <c r="R16" s="488" t="s">
        <v>135</v>
      </c>
      <c r="S16" s="489"/>
      <c r="T16" s="489"/>
      <c r="U16" s="489"/>
      <c r="V16" s="490"/>
      <c r="W16" s="377"/>
      <c r="X16" s="378"/>
      <c r="Y16" s="378"/>
      <c r="Z16" s="378"/>
      <c r="AA16" s="378"/>
      <c r="AB16" s="367"/>
      <c r="AC16" s="471">
        <v>11.8</v>
      </c>
      <c r="AD16" s="472"/>
      <c r="AE16" s="472"/>
      <c r="AF16" s="472"/>
      <c r="AG16" s="473"/>
      <c r="AH16" s="471">
        <v>14.7</v>
      </c>
      <c r="AI16" s="472"/>
      <c r="AJ16" s="472"/>
      <c r="AK16" s="472"/>
      <c r="AL16" s="474"/>
      <c r="AM16" s="416"/>
      <c r="AN16" s="417"/>
      <c r="AO16" s="417"/>
      <c r="AP16" s="417"/>
      <c r="AQ16" s="417"/>
      <c r="AR16" s="417"/>
      <c r="AS16" s="417"/>
      <c r="AT16" s="418"/>
      <c r="AU16" s="419"/>
      <c r="AV16" s="420"/>
      <c r="AW16" s="420"/>
      <c r="AX16" s="420"/>
      <c r="AY16" s="421" t="s">
        <v>136</v>
      </c>
      <c r="AZ16" s="422"/>
      <c r="BA16" s="422"/>
      <c r="BB16" s="422"/>
      <c r="BC16" s="422"/>
      <c r="BD16" s="422"/>
      <c r="BE16" s="422"/>
      <c r="BF16" s="422"/>
      <c r="BG16" s="422"/>
      <c r="BH16" s="422"/>
      <c r="BI16" s="422"/>
      <c r="BJ16" s="422"/>
      <c r="BK16" s="422"/>
      <c r="BL16" s="422"/>
      <c r="BM16" s="423"/>
      <c r="BN16" s="387">
        <v>2319215</v>
      </c>
      <c r="BO16" s="388"/>
      <c r="BP16" s="388"/>
      <c r="BQ16" s="388"/>
      <c r="BR16" s="388"/>
      <c r="BS16" s="388"/>
      <c r="BT16" s="388"/>
      <c r="BU16" s="389"/>
      <c r="BV16" s="387">
        <v>2422064</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x14ac:dyDescent="0.2">
      <c r="A17" s="140"/>
      <c r="B17" s="453"/>
      <c r="C17" s="454"/>
      <c r="D17" s="454"/>
      <c r="E17" s="454"/>
      <c r="F17" s="454"/>
      <c r="G17" s="454"/>
      <c r="H17" s="454"/>
      <c r="I17" s="454"/>
      <c r="J17" s="454"/>
      <c r="K17" s="455"/>
      <c r="L17" s="155"/>
      <c r="M17" s="491" t="s">
        <v>137</v>
      </c>
      <c r="N17" s="492"/>
      <c r="O17" s="492"/>
      <c r="P17" s="492"/>
      <c r="Q17" s="493"/>
      <c r="R17" s="488" t="s">
        <v>138</v>
      </c>
      <c r="S17" s="489"/>
      <c r="T17" s="489"/>
      <c r="U17" s="489"/>
      <c r="V17" s="490"/>
      <c r="W17" s="403" t="s">
        <v>139</v>
      </c>
      <c r="X17" s="404"/>
      <c r="Y17" s="404"/>
      <c r="Z17" s="404"/>
      <c r="AA17" s="404"/>
      <c r="AB17" s="394"/>
      <c r="AC17" s="438">
        <v>980</v>
      </c>
      <c r="AD17" s="439"/>
      <c r="AE17" s="439"/>
      <c r="AF17" s="439"/>
      <c r="AG17" s="478"/>
      <c r="AH17" s="438">
        <v>971</v>
      </c>
      <c r="AI17" s="439"/>
      <c r="AJ17" s="439"/>
      <c r="AK17" s="439"/>
      <c r="AL17" s="440"/>
      <c r="AM17" s="416"/>
      <c r="AN17" s="417"/>
      <c r="AO17" s="417"/>
      <c r="AP17" s="417"/>
      <c r="AQ17" s="417"/>
      <c r="AR17" s="417"/>
      <c r="AS17" s="417"/>
      <c r="AT17" s="418"/>
      <c r="AU17" s="419"/>
      <c r="AV17" s="420"/>
      <c r="AW17" s="420"/>
      <c r="AX17" s="420"/>
      <c r="AY17" s="421" t="s">
        <v>140</v>
      </c>
      <c r="AZ17" s="422"/>
      <c r="BA17" s="422"/>
      <c r="BB17" s="422"/>
      <c r="BC17" s="422"/>
      <c r="BD17" s="422"/>
      <c r="BE17" s="422"/>
      <c r="BF17" s="422"/>
      <c r="BG17" s="422"/>
      <c r="BH17" s="422"/>
      <c r="BI17" s="422"/>
      <c r="BJ17" s="422"/>
      <c r="BK17" s="422"/>
      <c r="BL17" s="422"/>
      <c r="BM17" s="423"/>
      <c r="BN17" s="387">
        <v>371565</v>
      </c>
      <c r="BO17" s="388"/>
      <c r="BP17" s="388"/>
      <c r="BQ17" s="388"/>
      <c r="BR17" s="388"/>
      <c r="BS17" s="388"/>
      <c r="BT17" s="388"/>
      <c r="BU17" s="389"/>
      <c r="BV17" s="387">
        <v>367574</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2">
      <c r="A18" s="140"/>
      <c r="B18" s="498" t="s">
        <v>141</v>
      </c>
      <c r="C18" s="430"/>
      <c r="D18" s="430"/>
      <c r="E18" s="499"/>
      <c r="F18" s="499"/>
      <c r="G18" s="499"/>
      <c r="H18" s="499"/>
      <c r="I18" s="499"/>
      <c r="J18" s="499"/>
      <c r="K18" s="499"/>
      <c r="L18" s="500">
        <v>345.65</v>
      </c>
      <c r="M18" s="500"/>
      <c r="N18" s="500"/>
      <c r="O18" s="500"/>
      <c r="P18" s="500"/>
      <c r="Q18" s="500"/>
      <c r="R18" s="501"/>
      <c r="S18" s="501"/>
      <c r="T18" s="501"/>
      <c r="U18" s="501"/>
      <c r="V18" s="502"/>
      <c r="W18" s="405"/>
      <c r="X18" s="406"/>
      <c r="Y18" s="406"/>
      <c r="Z18" s="406"/>
      <c r="AA18" s="406"/>
      <c r="AB18" s="397"/>
      <c r="AC18" s="503">
        <v>73.7</v>
      </c>
      <c r="AD18" s="504"/>
      <c r="AE18" s="504"/>
      <c r="AF18" s="504"/>
      <c r="AG18" s="505"/>
      <c r="AH18" s="503">
        <v>69.099999999999994</v>
      </c>
      <c r="AI18" s="504"/>
      <c r="AJ18" s="504"/>
      <c r="AK18" s="504"/>
      <c r="AL18" s="506"/>
      <c r="AM18" s="416"/>
      <c r="AN18" s="417"/>
      <c r="AO18" s="417"/>
      <c r="AP18" s="417"/>
      <c r="AQ18" s="417"/>
      <c r="AR18" s="417"/>
      <c r="AS18" s="417"/>
      <c r="AT18" s="418"/>
      <c r="AU18" s="419"/>
      <c r="AV18" s="420"/>
      <c r="AW18" s="420"/>
      <c r="AX18" s="420"/>
      <c r="AY18" s="421" t="s">
        <v>142</v>
      </c>
      <c r="AZ18" s="422"/>
      <c r="BA18" s="422"/>
      <c r="BB18" s="422"/>
      <c r="BC18" s="422"/>
      <c r="BD18" s="422"/>
      <c r="BE18" s="422"/>
      <c r="BF18" s="422"/>
      <c r="BG18" s="422"/>
      <c r="BH18" s="422"/>
      <c r="BI18" s="422"/>
      <c r="BJ18" s="422"/>
      <c r="BK18" s="422"/>
      <c r="BL18" s="422"/>
      <c r="BM18" s="423"/>
      <c r="BN18" s="387">
        <v>2078472</v>
      </c>
      <c r="BO18" s="388"/>
      <c r="BP18" s="388"/>
      <c r="BQ18" s="388"/>
      <c r="BR18" s="388"/>
      <c r="BS18" s="388"/>
      <c r="BT18" s="388"/>
      <c r="BU18" s="389"/>
      <c r="BV18" s="387">
        <v>2241040</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x14ac:dyDescent="0.2">
      <c r="A19" s="140"/>
      <c r="B19" s="498" t="s">
        <v>143</v>
      </c>
      <c r="C19" s="430"/>
      <c r="D19" s="430"/>
      <c r="E19" s="499"/>
      <c r="F19" s="499"/>
      <c r="G19" s="499"/>
      <c r="H19" s="499"/>
      <c r="I19" s="499"/>
      <c r="J19" s="499"/>
      <c r="K19" s="499"/>
      <c r="L19" s="507">
        <v>9</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144</v>
      </c>
      <c r="AZ19" s="422"/>
      <c r="BA19" s="422"/>
      <c r="BB19" s="422"/>
      <c r="BC19" s="422"/>
      <c r="BD19" s="422"/>
      <c r="BE19" s="422"/>
      <c r="BF19" s="422"/>
      <c r="BG19" s="422"/>
      <c r="BH19" s="422"/>
      <c r="BI19" s="422"/>
      <c r="BJ19" s="422"/>
      <c r="BK19" s="422"/>
      <c r="BL19" s="422"/>
      <c r="BM19" s="423"/>
      <c r="BN19" s="387">
        <v>2982063</v>
      </c>
      <c r="BO19" s="388"/>
      <c r="BP19" s="388"/>
      <c r="BQ19" s="388"/>
      <c r="BR19" s="388"/>
      <c r="BS19" s="388"/>
      <c r="BT19" s="388"/>
      <c r="BU19" s="389"/>
      <c r="BV19" s="387">
        <v>3005502</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2">
      <c r="A20" s="140"/>
      <c r="B20" s="498" t="s">
        <v>145</v>
      </c>
      <c r="C20" s="430"/>
      <c r="D20" s="430"/>
      <c r="E20" s="499"/>
      <c r="F20" s="499"/>
      <c r="G20" s="499"/>
      <c r="H20" s="499"/>
      <c r="I20" s="499"/>
      <c r="J20" s="499"/>
      <c r="K20" s="499"/>
      <c r="L20" s="507">
        <v>1336</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15">
      <c r="A21" s="140"/>
      <c r="B21" s="514" t="s">
        <v>146</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2">
      <c r="A22" s="140"/>
      <c r="B22" s="517" t="s">
        <v>147</v>
      </c>
      <c r="C22" s="518"/>
      <c r="D22" s="519"/>
      <c r="E22" s="399" t="s">
        <v>1</v>
      </c>
      <c r="F22" s="404"/>
      <c r="G22" s="404"/>
      <c r="H22" s="404"/>
      <c r="I22" s="404"/>
      <c r="J22" s="404"/>
      <c r="K22" s="394"/>
      <c r="L22" s="399" t="s">
        <v>148</v>
      </c>
      <c r="M22" s="404"/>
      <c r="N22" s="404"/>
      <c r="O22" s="404"/>
      <c r="P22" s="394"/>
      <c r="Q22" s="526" t="s">
        <v>149</v>
      </c>
      <c r="R22" s="527"/>
      <c r="S22" s="527"/>
      <c r="T22" s="527"/>
      <c r="U22" s="527"/>
      <c r="V22" s="528"/>
      <c r="W22" s="532" t="s">
        <v>150</v>
      </c>
      <c r="X22" s="518"/>
      <c r="Y22" s="519"/>
      <c r="Z22" s="399" t="s">
        <v>1</v>
      </c>
      <c r="AA22" s="404"/>
      <c r="AB22" s="404"/>
      <c r="AC22" s="404"/>
      <c r="AD22" s="404"/>
      <c r="AE22" s="404"/>
      <c r="AF22" s="404"/>
      <c r="AG22" s="394"/>
      <c r="AH22" s="545" t="s">
        <v>151</v>
      </c>
      <c r="AI22" s="404"/>
      <c r="AJ22" s="404"/>
      <c r="AK22" s="404"/>
      <c r="AL22" s="394"/>
      <c r="AM22" s="545" t="s">
        <v>152</v>
      </c>
      <c r="AN22" s="546"/>
      <c r="AO22" s="546"/>
      <c r="AP22" s="546"/>
      <c r="AQ22" s="546"/>
      <c r="AR22" s="547"/>
      <c r="AS22" s="526" t="s">
        <v>149</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15">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153</v>
      </c>
      <c r="AZ23" s="348"/>
      <c r="BA23" s="348"/>
      <c r="BB23" s="348"/>
      <c r="BC23" s="348"/>
      <c r="BD23" s="348"/>
      <c r="BE23" s="348"/>
      <c r="BF23" s="348"/>
      <c r="BG23" s="348"/>
      <c r="BH23" s="348"/>
      <c r="BI23" s="348"/>
      <c r="BJ23" s="348"/>
      <c r="BK23" s="348"/>
      <c r="BL23" s="348"/>
      <c r="BM23" s="349"/>
      <c r="BN23" s="387">
        <v>6478092</v>
      </c>
      <c r="BO23" s="388"/>
      <c r="BP23" s="388"/>
      <c r="BQ23" s="388"/>
      <c r="BR23" s="388"/>
      <c r="BS23" s="388"/>
      <c r="BT23" s="388"/>
      <c r="BU23" s="389"/>
      <c r="BV23" s="387">
        <v>5479646</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2">
      <c r="A24" s="140"/>
      <c r="B24" s="520"/>
      <c r="C24" s="521"/>
      <c r="D24" s="522"/>
      <c r="E24" s="437" t="s">
        <v>154</v>
      </c>
      <c r="F24" s="417"/>
      <c r="G24" s="417"/>
      <c r="H24" s="417"/>
      <c r="I24" s="417"/>
      <c r="J24" s="417"/>
      <c r="K24" s="418"/>
      <c r="L24" s="438">
        <v>1</v>
      </c>
      <c r="M24" s="439"/>
      <c r="N24" s="439"/>
      <c r="O24" s="439"/>
      <c r="P24" s="478"/>
      <c r="Q24" s="438">
        <v>6700</v>
      </c>
      <c r="R24" s="439"/>
      <c r="S24" s="439"/>
      <c r="T24" s="439"/>
      <c r="U24" s="439"/>
      <c r="V24" s="478"/>
      <c r="W24" s="533"/>
      <c r="X24" s="521"/>
      <c r="Y24" s="522"/>
      <c r="Z24" s="437" t="s">
        <v>155</v>
      </c>
      <c r="AA24" s="417"/>
      <c r="AB24" s="417"/>
      <c r="AC24" s="417"/>
      <c r="AD24" s="417"/>
      <c r="AE24" s="417"/>
      <c r="AF24" s="417"/>
      <c r="AG24" s="418"/>
      <c r="AH24" s="438">
        <v>63</v>
      </c>
      <c r="AI24" s="439"/>
      <c r="AJ24" s="439"/>
      <c r="AK24" s="439"/>
      <c r="AL24" s="478"/>
      <c r="AM24" s="438">
        <v>189315</v>
      </c>
      <c r="AN24" s="439"/>
      <c r="AO24" s="439"/>
      <c r="AP24" s="439"/>
      <c r="AQ24" s="439"/>
      <c r="AR24" s="478"/>
      <c r="AS24" s="438">
        <v>3005</v>
      </c>
      <c r="AT24" s="439"/>
      <c r="AU24" s="439"/>
      <c r="AV24" s="439"/>
      <c r="AW24" s="439"/>
      <c r="AX24" s="440"/>
      <c r="AY24" s="553" t="s">
        <v>156</v>
      </c>
      <c r="AZ24" s="554"/>
      <c r="BA24" s="554"/>
      <c r="BB24" s="554"/>
      <c r="BC24" s="554"/>
      <c r="BD24" s="554"/>
      <c r="BE24" s="554"/>
      <c r="BF24" s="554"/>
      <c r="BG24" s="554"/>
      <c r="BH24" s="554"/>
      <c r="BI24" s="554"/>
      <c r="BJ24" s="554"/>
      <c r="BK24" s="554"/>
      <c r="BL24" s="554"/>
      <c r="BM24" s="555"/>
      <c r="BN24" s="387">
        <v>5738309</v>
      </c>
      <c r="BO24" s="388"/>
      <c r="BP24" s="388"/>
      <c r="BQ24" s="388"/>
      <c r="BR24" s="388"/>
      <c r="BS24" s="388"/>
      <c r="BT24" s="388"/>
      <c r="BU24" s="389"/>
      <c r="BV24" s="387">
        <v>4709713</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15">
      <c r="A25" s="140"/>
      <c r="B25" s="520"/>
      <c r="C25" s="521"/>
      <c r="D25" s="522"/>
      <c r="E25" s="437" t="s">
        <v>157</v>
      </c>
      <c r="F25" s="417"/>
      <c r="G25" s="417"/>
      <c r="H25" s="417"/>
      <c r="I25" s="417"/>
      <c r="J25" s="417"/>
      <c r="K25" s="418"/>
      <c r="L25" s="438">
        <v>1</v>
      </c>
      <c r="M25" s="439"/>
      <c r="N25" s="439"/>
      <c r="O25" s="439"/>
      <c r="P25" s="478"/>
      <c r="Q25" s="438">
        <v>5950</v>
      </c>
      <c r="R25" s="439"/>
      <c r="S25" s="439"/>
      <c r="T25" s="439"/>
      <c r="U25" s="439"/>
      <c r="V25" s="478"/>
      <c r="W25" s="533"/>
      <c r="X25" s="521"/>
      <c r="Y25" s="522"/>
      <c r="Z25" s="437" t="s">
        <v>158</v>
      </c>
      <c r="AA25" s="417"/>
      <c r="AB25" s="417"/>
      <c r="AC25" s="417"/>
      <c r="AD25" s="417"/>
      <c r="AE25" s="417"/>
      <c r="AF25" s="417"/>
      <c r="AG25" s="418"/>
      <c r="AH25" s="438" t="s">
        <v>121</v>
      </c>
      <c r="AI25" s="439"/>
      <c r="AJ25" s="439"/>
      <c r="AK25" s="439"/>
      <c r="AL25" s="478"/>
      <c r="AM25" s="438" t="s">
        <v>121</v>
      </c>
      <c r="AN25" s="439"/>
      <c r="AO25" s="439"/>
      <c r="AP25" s="439"/>
      <c r="AQ25" s="439"/>
      <c r="AR25" s="478"/>
      <c r="AS25" s="438" t="s">
        <v>121</v>
      </c>
      <c r="AT25" s="439"/>
      <c r="AU25" s="439"/>
      <c r="AV25" s="439"/>
      <c r="AW25" s="439"/>
      <c r="AX25" s="440"/>
      <c r="AY25" s="347" t="s">
        <v>159</v>
      </c>
      <c r="AZ25" s="348"/>
      <c r="BA25" s="348"/>
      <c r="BB25" s="348"/>
      <c r="BC25" s="348"/>
      <c r="BD25" s="348"/>
      <c r="BE25" s="348"/>
      <c r="BF25" s="348"/>
      <c r="BG25" s="348"/>
      <c r="BH25" s="348"/>
      <c r="BI25" s="348"/>
      <c r="BJ25" s="348"/>
      <c r="BK25" s="348"/>
      <c r="BL25" s="348"/>
      <c r="BM25" s="349"/>
      <c r="BN25" s="350">
        <v>144470</v>
      </c>
      <c r="BO25" s="351"/>
      <c r="BP25" s="351"/>
      <c r="BQ25" s="351"/>
      <c r="BR25" s="351"/>
      <c r="BS25" s="351"/>
      <c r="BT25" s="351"/>
      <c r="BU25" s="352"/>
      <c r="BV25" s="350">
        <v>174903</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15">
      <c r="A26" s="140"/>
      <c r="B26" s="520"/>
      <c r="C26" s="521"/>
      <c r="D26" s="522"/>
      <c r="E26" s="437" t="s">
        <v>160</v>
      </c>
      <c r="F26" s="417"/>
      <c r="G26" s="417"/>
      <c r="H26" s="417"/>
      <c r="I26" s="417"/>
      <c r="J26" s="417"/>
      <c r="K26" s="418"/>
      <c r="L26" s="438">
        <v>1</v>
      </c>
      <c r="M26" s="439"/>
      <c r="N26" s="439"/>
      <c r="O26" s="439"/>
      <c r="P26" s="478"/>
      <c r="Q26" s="438">
        <v>5480</v>
      </c>
      <c r="R26" s="439"/>
      <c r="S26" s="439"/>
      <c r="T26" s="439"/>
      <c r="U26" s="439"/>
      <c r="V26" s="478"/>
      <c r="W26" s="533"/>
      <c r="X26" s="521"/>
      <c r="Y26" s="522"/>
      <c r="Z26" s="437" t="s">
        <v>161</v>
      </c>
      <c r="AA26" s="543"/>
      <c r="AB26" s="543"/>
      <c r="AC26" s="543"/>
      <c r="AD26" s="543"/>
      <c r="AE26" s="543"/>
      <c r="AF26" s="543"/>
      <c r="AG26" s="544"/>
      <c r="AH26" s="438" t="s">
        <v>121</v>
      </c>
      <c r="AI26" s="439"/>
      <c r="AJ26" s="439"/>
      <c r="AK26" s="439"/>
      <c r="AL26" s="478"/>
      <c r="AM26" s="438" t="s">
        <v>121</v>
      </c>
      <c r="AN26" s="439"/>
      <c r="AO26" s="439"/>
      <c r="AP26" s="439"/>
      <c r="AQ26" s="439"/>
      <c r="AR26" s="478"/>
      <c r="AS26" s="438" t="s">
        <v>121</v>
      </c>
      <c r="AT26" s="439"/>
      <c r="AU26" s="439"/>
      <c r="AV26" s="439"/>
      <c r="AW26" s="439"/>
      <c r="AX26" s="440"/>
      <c r="AY26" s="390" t="s">
        <v>162</v>
      </c>
      <c r="AZ26" s="391"/>
      <c r="BA26" s="391"/>
      <c r="BB26" s="391"/>
      <c r="BC26" s="391"/>
      <c r="BD26" s="391"/>
      <c r="BE26" s="391"/>
      <c r="BF26" s="391"/>
      <c r="BG26" s="391"/>
      <c r="BH26" s="391"/>
      <c r="BI26" s="391"/>
      <c r="BJ26" s="391"/>
      <c r="BK26" s="391"/>
      <c r="BL26" s="391"/>
      <c r="BM26" s="392"/>
      <c r="BN26" s="387" t="s">
        <v>121</v>
      </c>
      <c r="BO26" s="388"/>
      <c r="BP26" s="388"/>
      <c r="BQ26" s="388"/>
      <c r="BR26" s="388"/>
      <c r="BS26" s="388"/>
      <c r="BT26" s="388"/>
      <c r="BU26" s="389"/>
      <c r="BV26" s="387" t="s">
        <v>121</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x14ac:dyDescent="0.2">
      <c r="A27" s="140"/>
      <c r="B27" s="520"/>
      <c r="C27" s="521"/>
      <c r="D27" s="522"/>
      <c r="E27" s="437" t="s">
        <v>163</v>
      </c>
      <c r="F27" s="417"/>
      <c r="G27" s="417"/>
      <c r="H27" s="417"/>
      <c r="I27" s="417"/>
      <c r="J27" s="417"/>
      <c r="K27" s="418"/>
      <c r="L27" s="438">
        <v>1</v>
      </c>
      <c r="M27" s="439"/>
      <c r="N27" s="439"/>
      <c r="O27" s="439"/>
      <c r="P27" s="478"/>
      <c r="Q27" s="438">
        <v>2460</v>
      </c>
      <c r="R27" s="439"/>
      <c r="S27" s="439"/>
      <c r="T27" s="439"/>
      <c r="U27" s="439"/>
      <c r="V27" s="478"/>
      <c r="W27" s="533"/>
      <c r="X27" s="521"/>
      <c r="Y27" s="522"/>
      <c r="Z27" s="437" t="s">
        <v>164</v>
      </c>
      <c r="AA27" s="417"/>
      <c r="AB27" s="417"/>
      <c r="AC27" s="417"/>
      <c r="AD27" s="417"/>
      <c r="AE27" s="417"/>
      <c r="AF27" s="417"/>
      <c r="AG27" s="418"/>
      <c r="AH27" s="438" t="s">
        <v>121</v>
      </c>
      <c r="AI27" s="439"/>
      <c r="AJ27" s="439"/>
      <c r="AK27" s="439"/>
      <c r="AL27" s="478"/>
      <c r="AM27" s="438" t="s">
        <v>121</v>
      </c>
      <c r="AN27" s="439"/>
      <c r="AO27" s="439"/>
      <c r="AP27" s="439"/>
      <c r="AQ27" s="439"/>
      <c r="AR27" s="478"/>
      <c r="AS27" s="438" t="s">
        <v>121</v>
      </c>
      <c r="AT27" s="439"/>
      <c r="AU27" s="439"/>
      <c r="AV27" s="439"/>
      <c r="AW27" s="439"/>
      <c r="AX27" s="440"/>
      <c r="AY27" s="479" t="s">
        <v>165</v>
      </c>
      <c r="AZ27" s="480"/>
      <c r="BA27" s="480"/>
      <c r="BB27" s="480"/>
      <c r="BC27" s="480"/>
      <c r="BD27" s="480"/>
      <c r="BE27" s="480"/>
      <c r="BF27" s="480"/>
      <c r="BG27" s="480"/>
      <c r="BH27" s="480"/>
      <c r="BI27" s="480"/>
      <c r="BJ27" s="480"/>
      <c r="BK27" s="480"/>
      <c r="BL27" s="480"/>
      <c r="BM27" s="481"/>
      <c r="BN27" s="556">
        <v>115915</v>
      </c>
      <c r="BO27" s="557"/>
      <c r="BP27" s="557"/>
      <c r="BQ27" s="557"/>
      <c r="BR27" s="557"/>
      <c r="BS27" s="557"/>
      <c r="BT27" s="557"/>
      <c r="BU27" s="558"/>
      <c r="BV27" s="556">
        <v>115904</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15">
      <c r="A28" s="140"/>
      <c r="B28" s="520"/>
      <c r="C28" s="521"/>
      <c r="D28" s="522"/>
      <c r="E28" s="437" t="s">
        <v>166</v>
      </c>
      <c r="F28" s="417"/>
      <c r="G28" s="417"/>
      <c r="H28" s="417"/>
      <c r="I28" s="417"/>
      <c r="J28" s="417"/>
      <c r="K28" s="418"/>
      <c r="L28" s="438">
        <v>1</v>
      </c>
      <c r="M28" s="439"/>
      <c r="N28" s="439"/>
      <c r="O28" s="439"/>
      <c r="P28" s="478"/>
      <c r="Q28" s="438">
        <v>1940</v>
      </c>
      <c r="R28" s="439"/>
      <c r="S28" s="439"/>
      <c r="T28" s="439"/>
      <c r="U28" s="439"/>
      <c r="V28" s="478"/>
      <c r="W28" s="533"/>
      <c r="X28" s="521"/>
      <c r="Y28" s="522"/>
      <c r="Z28" s="437" t="s">
        <v>167</v>
      </c>
      <c r="AA28" s="417"/>
      <c r="AB28" s="417"/>
      <c r="AC28" s="417"/>
      <c r="AD28" s="417"/>
      <c r="AE28" s="417"/>
      <c r="AF28" s="417"/>
      <c r="AG28" s="418"/>
      <c r="AH28" s="438" t="s">
        <v>121</v>
      </c>
      <c r="AI28" s="439"/>
      <c r="AJ28" s="439"/>
      <c r="AK28" s="439"/>
      <c r="AL28" s="478"/>
      <c r="AM28" s="438" t="s">
        <v>121</v>
      </c>
      <c r="AN28" s="439"/>
      <c r="AO28" s="439"/>
      <c r="AP28" s="439"/>
      <c r="AQ28" s="439"/>
      <c r="AR28" s="478"/>
      <c r="AS28" s="438" t="s">
        <v>121</v>
      </c>
      <c r="AT28" s="439"/>
      <c r="AU28" s="439"/>
      <c r="AV28" s="439"/>
      <c r="AW28" s="439"/>
      <c r="AX28" s="440"/>
      <c r="AY28" s="559" t="s">
        <v>168</v>
      </c>
      <c r="AZ28" s="560"/>
      <c r="BA28" s="560"/>
      <c r="BB28" s="561"/>
      <c r="BC28" s="347" t="s">
        <v>169</v>
      </c>
      <c r="BD28" s="348"/>
      <c r="BE28" s="348"/>
      <c r="BF28" s="348"/>
      <c r="BG28" s="348"/>
      <c r="BH28" s="348"/>
      <c r="BI28" s="348"/>
      <c r="BJ28" s="348"/>
      <c r="BK28" s="348"/>
      <c r="BL28" s="348"/>
      <c r="BM28" s="349"/>
      <c r="BN28" s="350">
        <v>1322494</v>
      </c>
      <c r="BO28" s="351"/>
      <c r="BP28" s="351"/>
      <c r="BQ28" s="351"/>
      <c r="BR28" s="351"/>
      <c r="BS28" s="351"/>
      <c r="BT28" s="351"/>
      <c r="BU28" s="352"/>
      <c r="BV28" s="350">
        <v>1329931</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15">
      <c r="A29" s="140"/>
      <c r="B29" s="520"/>
      <c r="C29" s="521"/>
      <c r="D29" s="522"/>
      <c r="E29" s="437" t="s">
        <v>170</v>
      </c>
      <c r="F29" s="417"/>
      <c r="G29" s="417"/>
      <c r="H29" s="417"/>
      <c r="I29" s="417"/>
      <c r="J29" s="417"/>
      <c r="K29" s="418"/>
      <c r="L29" s="438">
        <v>7</v>
      </c>
      <c r="M29" s="439"/>
      <c r="N29" s="439"/>
      <c r="O29" s="439"/>
      <c r="P29" s="478"/>
      <c r="Q29" s="438">
        <v>1640</v>
      </c>
      <c r="R29" s="439"/>
      <c r="S29" s="439"/>
      <c r="T29" s="439"/>
      <c r="U29" s="439"/>
      <c r="V29" s="478"/>
      <c r="W29" s="534"/>
      <c r="X29" s="535"/>
      <c r="Y29" s="536"/>
      <c r="Z29" s="437" t="s">
        <v>171</v>
      </c>
      <c r="AA29" s="417"/>
      <c r="AB29" s="417"/>
      <c r="AC29" s="417"/>
      <c r="AD29" s="417"/>
      <c r="AE29" s="417"/>
      <c r="AF29" s="417"/>
      <c r="AG29" s="418"/>
      <c r="AH29" s="438">
        <v>63</v>
      </c>
      <c r="AI29" s="439"/>
      <c r="AJ29" s="439"/>
      <c r="AK29" s="439"/>
      <c r="AL29" s="478"/>
      <c r="AM29" s="438">
        <v>189315</v>
      </c>
      <c r="AN29" s="439"/>
      <c r="AO29" s="439"/>
      <c r="AP29" s="439"/>
      <c r="AQ29" s="439"/>
      <c r="AR29" s="478"/>
      <c r="AS29" s="438">
        <v>3005</v>
      </c>
      <c r="AT29" s="439"/>
      <c r="AU29" s="439"/>
      <c r="AV29" s="439"/>
      <c r="AW29" s="439"/>
      <c r="AX29" s="440"/>
      <c r="AY29" s="562"/>
      <c r="AZ29" s="563"/>
      <c r="BA29" s="563"/>
      <c r="BB29" s="564"/>
      <c r="BC29" s="421" t="s">
        <v>172</v>
      </c>
      <c r="BD29" s="422"/>
      <c r="BE29" s="422"/>
      <c r="BF29" s="422"/>
      <c r="BG29" s="422"/>
      <c r="BH29" s="422"/>
      <c r="BI29" s="422"/>
      <c r="BJ29" s="422"/>
      <c r="BK29" s="422"/>
      <c r="BL29" s="422"/>
      <c r="BM29" s="423"/>
      <c r="BN29" s="387">
        <v>472212</v>
      </c>
      <c r="BO29" s="388"/>
      <c r="BP29" s="388"/>
      <c r="BQ29" s="388"/>
      <c r="BR29" s="388"/>
      <c r="BS29" s="388"/>
      <c r="BT29" s="388"/>
      <c r="BU29" s="389"/>
      <c r="BV29" s="387">
        <v>392080</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2">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173</v>
      </c>
      <c r="X30" s="541"/>
      <c r="Y30" s="541"/>
      <c r="Z30" s="541"/>
      <c r="AA30" s="541"/>
      <c r="AB30" s="541"/>
      <c r="AC30" s="541"/>
      <c r="AD30" s="541"/>
      <c r="AE30" s="541"/>
      <c r="AF30" s="541"/>
      <c r="AG30" s="542"/>
      <c r="AH30" s="503">
        <v>95.6</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174</v>
      </c>
      <c r="BD30" s="554"/>
      <c r="BE30" s="554"/>
      <c r="BF30" s="554"/>
      <c r="BG30" s="554"/>
      <c r="BH30" s="554"/>
      <c r="BI30" s="554"/>
      <c r="BJ30" s="554"/>
      <c r="BK30" s="554"/>
      <c r="BL30" s="554"/>
      <c r="BM30" s="555"/>
      <c r="BN30" s="556">
        <v>422153</v>
      </c>
      <c r="BO30" s="557"/>
      <c r="BP30" s="557"/>
      <c r="BQ30" s="557"/>
      <c r="BR30" s="557"/>
      <c r="BS30" s="557"/>
      <c r="BT30" s="557"/>
      <c r="BU30" s="558"/>
      <c r="BV30" s="556">
        <v>406021</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11" t="s">
        <v>181</v>
      </c>
      <c r="D33" s="411"/>
      <c r="E33" s="376" t="s">
        <v>182</v>
      </c>
      <c r="F33" s="376"/>
      <c r="G33" s="376"/>
      <c r="H33" s="376"/>
      <c r="I33" s="376"/>
      <c r="J33" s="376"/>
      <c r="K33" s="376"/>
      <c r="L33" s="376"/>
      <c r="M33" s="376"/>
      <c r="N33" s="376"/>
      <c r="O33" s="376"/>
      <c r="P33" s="376"/>
      <c r="Q33" s="376"/>
      <c r="R33" s="376"/>
      <c r="S33" s="376"/>
      <c r="T33" s="169"/>
      <c r="U33" s="411" t="s">
        <v>181</v>
      </c>
      <c r="V33" s="411"/>
      <c r="W33" s="376" t="s">
        <v>182</v>
      </c>
      <c r="X33" s="376"/>
      <c r="Y33" s="376"/>
      <c r="Z33" s="376"/>
      <c r="AA33" s="376"/>
      <c r="AB33" s="376"/>
      <c r="AC33" s="376"/>
      <c r="AD33" s="376"/>
      <c r="AE33" s="376"/>
      <c r="AF33" s="376"/>
      <c r="AG33" s="376"/>
      <c r="AH33" s="376"/>
      <c r="AI33" s="376"/>
      <c r="AJ33" s="376"/>
      <c r="AK33" s="376"/>
      <c r="AL33" s="169"/>
      <c r="AM33" s="411" t="s">
        <v>181</v>
      </c>
      <c r="AN33" s="411"/>
      <c r="AO33" s="376" t="s">
        <v>182</v>
      </c>
      <c r="AP33" s="376"/>
      <c r="AQ33" s="376"/>
      <c r="AR33" s="376"/>
      <c r="AS33" s="376"/>
      <c r="AT33" s="376"/>
      <c r="AU33" s="376"/>
      <c r="AV33" s="376"/>
      <c r="AW33" s="376"/>
      <c r="AX33" s="376"/>
      <c r="AY33" s="376"/>
      <c r="AZ33" s="376"/>
      <c r="BA33" s="376"/>
      <c r="BB33" s="376"/>
      <c r="BC33" s="376"/>
      <c r="BD33" s="170"/>
      <c r="BE33" s="376" t="s">
        <v>183</v>
      </c>
      <c r="BF33" s="376"/>
      <c r="BG33" s="376" t="s">
        <v>184</v>
      </c>
      <c r="BH33" s="376"/>
      <c r="BI33" s="376"/>
      <c r="BJ33" s="376"/>
      <c r="BK33" s="376"/>
      <c r="BL33" s="376"/>
      <c r="BM33" s="376"/>
      <c r="BN33" s="376"/>
      <c r="BO33" s="376"/>
      <c r="BP33" s="376"/>
      <c r="BQ33" s="376"/>
      <c r="BR33" s="376"/>
      <c r="BS33" s="376"/>
      <c r="BT33" s="376"/>
      <c r="BU33" s="376"/>
      <c r="BV33" s="170"/>
      <c r="BW33" s="411" t="s">
        <v>183</v>
      </c>
      <c r="BX33" s="411"/>
      <c r="BY33" s="376" t="s">
        <v>185</v>
      </c>
      <c r="BZ33" s="376"/>
      <c r="CA33" s="376"/>
      <c r="CB33" s="376"/>
      <c r="CC33" s="376"/>
      <c r="CD33" s="376"/>
      <c r="CE33" s="376"/>
      <c r="CF33" s="376"/>
      <c r="CG33" s="376"/>
      <c r="CH33" s="376"/>
      <c r="CI33" s="376"/>
      <c r="CJ33" s="376"/>
      <c r="CK33" s="376"/>
      <c r="CL33" s="376"/>
      <c r="CM33" s="376"/>
      <c r="CN33" s="169"/>
      <c r="CO33" s="411" t="s">
        <v>181</v>
      </c>
      <c r="CP33" s="411"/>
      <c r="CQ33" s="376" t="s">
        <v>186</v>
      </c>
      <c r="CR33" s="376"/>
      <c r="CS33" s="376"/>
      <c r="CT33" s="376"/>
      <c r="CU33" s="376"/>
      <c r="CV33" s="376"/>
      <c r="CW33" s="376"/>
      <c r="CX33" s="376"/>
      <c r="CY33" s="376"/>
      <c r="CZ33" s="376"/>
      <c r="DA33" s="376"/>
      <c r="DB33" s="376"/>
      <c r="DC33" s="376"/>
      <c r="DD33" s="376"/>
      <c r="DE33" s="376"/>
      <c r="DF33" s="169"/>
      <c r="DG33" s="376" t="s">
        <v>187</v>
      </c>
      <c r="DH33" s="376"/>
      <c r="DI33" s="171"/>
      <c r="DJ33" s="139"/>
      <c r="DK33" s="139"/>
      <c r="DL33" s="139"/>
      <c r="DM33" s="139"/>
      <c r="DN33" s="139"/>
      <c r="DO33" s="139"/>
    </row>
    <row r="34" spans="1:119" ht="32.25" customHeight="1" x14ac:dyDescent="0.15">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2</v>
      </c>
      <c r="V34" s="568"/>
      <c r="W34" s="569" t="str">
        <f>IF('各会計、関係団体の財政状況及び健全化判断比率'!B28="","",'各会計、関係団体の財政状況及び健全化判断比率'!B28)</f>
        <v>国民健康保険事業特別会計</v>
      </c>
      <c r="X34" s="569"/>
      <c r="Y34" s="569"/>
      <c r="Z34" s="569"/>
      <c r="AA34" s="569"/>
      <c r="AB34" s="569"/>
      <c r="AC34" s="569"/>
      <c r="AD34" s="569"/>
      <c r="AE34" s="569"/>
      <c r="AF34" s="569"/>
      <c r="AG34" s="569"/>
      <c r="AH34" s="569"/>
      <c r="AI34" s="569"/>
      <c r="AJ34" s="569"/>
      <c r="AK34" s="569"/>
      <c r="AL34" s="167"/>
      <c r="AM34" s="568" t="str">
        <f>IF(AO34="","",MAX(C34:D43,U34:V43)+1)</f>
        <v/>
      </c>
      <c r="AN34" s="568"/>
      <c r="AO34" s="569"/>
      <c r="AP34" s="569"/>
      <c r="AQ34" s="569"/>
      <c r="AR34" s="569"/>
      <c r="AS34" s="569"/>
      <c r="AT34" s="569"/>
      <c r="AU34" s="569"/>
      <c r="AV34" s="569"/>
      <c r="AW34" s="569"/>
      <c r="AX34" s="569"/>
      <c r="AY34" s="569"/>
      <c r="AZ34" s="569"/>
      <c r="BA34" s="569"/>
      <c r="BB34" s="569"/>
      <c r="BC34" s="569"/>
      <c r="BD34" s="167"/>
      <c r="BE34" s="568">
        <f>IF(BG34="","",MAX(C34:D43,U34:V43,AM34:AN43)+1)</f>
        <v>6</v>
      </c>
      <c r="BF34" s="568"/>
      <c r="BG34" s="569" t="str">
        <f>IF('各会計、関係団体の財政状況及び健全化判断比率'!B32="","",'各会計、関係団体の財政状況及び健全化判断比率'!B32)</f>
        <v>簡易水道特別会計</v>
      </c>
      <c r="BH34" s="569"/>
      <c r="BI34" s="569"/>
      <c r="BJ34" s="569"/>
      <c r="BK34" s="569"/>
      <c r="BL34" s="569"/>
      <c r="BM34" s="569"/>
      <c r="BN34" s="569"/>
      <c r="BO34" s="569"/>
      <c r="BP34" s="569"/>
      <c r="BQ34" s="569"/>
      <c r="BR34" s="569"/>
      <c r="BS34" s="569"/>
      <c r="BT34" s="569"/>
      <c r="BU34" s="569"/>
      <c r="BV34" s="167"/>
      <c r="BW34" s="568">
        <f>IF(BY34="","",MAX(C34:D43,U34:V43,AM34:AN43,BE34:BF43)+1)</f>
        <v>8</v>
      </c>
      <c r="BX34" s="568"/>
      <c r="BY34" s="569" t="str">
        <f>IF('各会計、関係団体の財政状況及び健全化判断比率'!B68="","",'各会計、関係団体の財政状況及び健全化判断比率'!B68)</f>
        <v>後志広域連合</v>
      </c>
      <c r="BZ34" s="569"/>
      <c r="CA34" s="569"/>
      <c r="CB34" s="569"/>
      <c r="CC34" s="569"/>
      <c r="CD34" s="569"/>
      <c r="CE34" s="569"/>
      <c r="CF34" s="569"/>
      <c r="CG34" s="569"/>
      <c r="CH34" s="569"/>
      <c r="CI34" s="569"/>
      <c r="CJ34" s="569"/>
      <c r="CK34" s="569"/>
      <c r="CL34" s="569"/>
      <c r="CM34" s="569"/>
      <c r="CN34" s="167"/>
      <c r="CO34" s="568">
        <f>IF(CQ34="","",MAX(C34:D43,U34:V43,AM34:AN43,BE34:BF43,BW34:BX43)+1)</f>
        <v>13</v>
      </c>
      <c r="CP34" s="568"/>
      <c r="CQ34" s="569" t="str">
        <f>IF('各会計、関係団体の財政状況及び健全化判断比率'!BS7="","",'各会計、関係団体の財政状況及び健全化判断比率'!BS7)</f>
        <v>株式会社ブナの里振興公社</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x14ac:dyDescent="0.15">
      <c r="A35" s="140"/>
      <c r="B35" s="166"/>
      <c r="C35" s="568" t="str">
        <f>IF(E35="","",C34+1)</f>
        <v/>
      </c>
      <c r="D35" s="568"/>
      <c r="E35" s="569" t="str">
        <f>IF('各会計、関係団体の財政状況及び健全化判断比率'!B8="","",'各会計、関係団体の財政状況及び健全化判断比率'!B8)</f>
        <v/>
      </c>
      <c r="F35" s="569"/>
      <c r="G35" s="569"/>
      <c r="H35" s="569"/>
      <c r="I35" s="569"/>
      <c r="J35" s="569"/>
      <c r="K35" s="569"/>
      <c r="L35" s="569"/>
      <c r="M35" s="569"/>
      <c r="N35" s="569"/>
      <c r="O35" s="569"/>
      <c r="P35" s="569"/>
      <c r="Q35" s="569"/>
      <c r="R35" s="569"/>
      <c r="S35" s="569"/>
      <c r="T35" s="167"/>
      <c r="U35" s="568">
        <f>IF(W35="","",U34+1)</f>
        <v>3</v>
      </c>
      <c r="V35" s="568"/>
      <c r="W35" s="569" t="str">
        <f>IF('各会計、関係団体の財政状況及び健全化判断比率'!B29="","",'各会計、関係団体の財政状況及び健全化判断比率'!B29)</f>
        <v>老人保健施設事業特別会計</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f t="shared" ref="BE35:BE43" si="1">IF(BG35="","",BE34+1)</f>
        <v>7</v>
      </c>
      <c r="BF35" s="568"/>
      <c r="BG35" s="569" t="str">
        <f>IF('各会計、関係団体の財政状況及び健全化判断比率'!B33="","",'各会計、関係団体の財政状況及び健全化判断比率'!B33)</f>
        <v>公共下水道事業特別会計</v>
      </c>
      <c r="BH35" s="569"/>
      <c r="BI35" s="569"/>
      <c r="BJ35" s="569"/>
      <c r="BK35" s="569"/>
      <c r="BL35" s="569"/>
      <c r="BM35" s="569"/>
      <c r="BN35" s="569"/>
      <c r="BO35" s="569"/>
      <c r="BP35" s="569"/>
      <c r="BQ35" s="569"/>
      <c r="BR35" s="569"/>
      <c r="BS35" s="569"/>
      <c r="BT35" s="569"/>
      <c r="BU35" s="569"/>
      <c r="BV35" s="167"/>
      <c r="BW35" s="568">
        <f t="shared" ref="BW35:BW43" si="2">IF(BY35="","",BW34+1)</f>
        <v>9</v>
      </c>
      <c r="BX35" s="568"/>
      <c r="BY35" s="569" t="str">
        <f>IF('各会計、関係団体の財政状況及び健全化判断比率'!B69="","",'各会計、関係団体の財政状況及び健全化判断比率'!B69)</f>
        <v>南部後志環境衛生組合</v>
      </c>
      <c r="BZ35" s="569"/>
      <c r="CA35" s="569"/>
      <c r="CB35" s="569"/>
      <c r="CC35" s="569"/>
      <c r="CD35" s="569"/>
      <c r="CE35" s="569"/>
      <c r="CF35" s="569"/>
      <c r="CG35" s="569"/>
      <c r="CH35" s="569"/>
      <c r="CI35" s="569"/>
      <c r="CJ35" s="569"/>
      <c r="CK35" s="569"/>
      <c r="CL35" s="569"/>
      <c r="CM35" s="569"/>
      <c r="CN35" s="167"/>
      <c r="CO35" s="568" t="str">
        <f t="shared" ref="CO35:CO43" si="3">IF(CQ35="","",CO34+1)</f>
        <v/>
      </c>
      <c r="CP35" s="568"/>
      <c r="CQ35" s="569" t="str">
        <f>IF('各会計、関係団体の財政状況及び健全化判断比率'!BS8="","",'各会計、関係団体の財政状況及び健全化判断比率'!BS8)</f>
        <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x14ac:dyDescent="0.15">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4</v>
      </c>
      <c r="V36" s="568"/>
      <c r="W36" s="569" t="str">
        <f>IF('各会計、関係団体の財政状況及び健全化判断比率'!B30="","",'各会計、関係団体の財政状況及び健全化判断比率'!B30)</f>
        <v>後期高齢者医療特別会計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t="str">
        <f t="shared" si="1"/>
        <v/>
      </c>
      <c r="BF36" s="568"/>
      <c r="BG36" s="569"/>
      <c r="BH36" s="569"/>
      <c r="BI36" s="569"/>
      <c r="BJ36" s="569"/>
      <c r="BK36" s="569"/>
      <c r="BL36" s="569"/>
      <c r="BM36" s="569"/>
      <c r="BN36" s="569"/>
      <c r="BO36" s="569"/>
      <c r="BP36" s="569"/>
      <c r="BQ36" s="569"/>
      <c r="BR36" s="569"/>
      <c r="BS36" s="569"/>
      <c r="BT36" s="569"/>
      <c r="BU36" s="569"/>
      <c r="BV36" s="167"/>
      <c r="BW36" s="568">
        <f t="shared" si="2"/>
        <v>10</v>
      </c>
      <c r="BX36" s="568"/>
      <c r="BY36" s="569" t="str">
        <f>IF('各会計、関係団体の財政状況及び健全化判断比率'!B70="","",'各会計、関係団体の財政状況及び健全化判断比率'!B70)</f>
        <v>南部後志衛生施設組合</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x14ac:dyDescent="0.15">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f t="shared" si="4"/>
        <v>5</v>
      </c>
      <c r="V37" s="568"/>
      <c r="W37" s="569" t="str">
        <f>IF('各会計、関係団体の財政状況及び健全化判断比率'!B31="","",'各会計、関係団体の財政状況及び健全化判断比率'!B31)</f>
        <v>国民健康保険診療所事業特別会計</v>
      </c>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11</v>
      </c>
      <c r="BX37" s="568"/>
      <c r="BY37" s="569" t="str">
        <f>IF('各会計、関係団体の財政状況及び健全化判断比率'!B71="","",'各会計、関係団体の財政状況及び健全化判断比率'!B71)</f>
        <v>岩内・寿都地方消防組合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x14ac:dyDescent="0.15">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12</v>
      </c>
      <c r="BX38" s="568"/>
      <c r="BY38" s="569" t="str">
        <f>IF('各会計、関係団体の財政状況及び健全化判断比率'!B72="","",'各会計、関係団体の財政状況及び健全化判断比率'!B72)</f>
        <v>後志教育研修センター</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x14ac:dyDescent="0.15">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t="str">
        <f t="shared" si="2"/>
        <v/>
      </c>
      <c r="BX39" s="568"/>
      <c r="BY39" s="569" t="str">
        <f>IF('各会計、関係団体の財政状況及び健全化判断比率'!B73="","",'各会計、関係団体の財政状況及び健全化判断比率'!B73)</f>
        <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x14ac:dyDescent="0.15">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t="str">
        <f t="shared" si="2"/>
        <v/>
      </c>
      <c r="BX40" s="568"/>
      <c r="BY40" s="569" t="str">
        <f>IF('各会計、関係団体の財政状況及び健全化判断比率'!B74="","",'各会計、関係団体の財政状況及び健全化判断比率'!B74)</f>
        <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x14ac:dyDescent="0.15">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t="str">
        <f t="shared" si="2"/>
        <v/>
      </c>
      <c r="BX41" s="568"/>
      <c r="BY41" s="569" t="str">
        <f>IF('各会計、関係団体の財政状況及び健全化判断比率'!B75="","",'各会計、関係団体の財政状況及び健全化判断比率'!B75)</f>
        <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x14ac:dyDescent="0.15">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t="str">
        <f t="shared" si="2"/>
        <v/>
      </c>
      <c r="BX42" s="568"/>
      <c r="BY42" s="569" t="str">
        <f>IF('各会計、関係団体の財政状況及び健全化判断比率'!B76="","",'各会計、関係団体の財政状況及び健全化判断比率'!B76)</f>
        <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x14ac:dyDescent="0.15">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54" t="s">
        <v>530</v>
      </c>
      <c r="D34" s="1154"/>
      <c r="E34" s="1155"/>
      <c r="F34" s="32">
        <v>6.48</v>
      </c>
      <c r="G34" s="33">
        <v>10.37</v>
      </c>
      <c r="H34" s="33">
        <v>7.21</v>
      </c>
      <c r="I34" s="33">
        <v>7.3</v>
      </c>
      <c r="J34" s="34">
        <v>7.45</v>
      </c>
      <c r="K34" s="22"/>
      <c r="L34" s="22"/>
      <c r="M34" s="22"/>
      <c r="N34" s="22"/>
      <c r="O34" s="22"/>
      <c r="P34" s="22"/>
    </row>
    <row r="35" spans="1:16" ht="39" customHeight="1" x14ac:dyDescent="0.15">
      <c r="A35" s="22"/>
      <c r="B35" s="35"/>
      <c r="C35" s="1148" t="s">
        <v>531</v>
      </c>
      <c r="D35" s="1149"/>
      <c r="E35" s="1150"/>
      <c r="F35" s="36">
        <v>0.09</v>
      </c>
      <c r="G35" s="37">
        <v>0.09</v>
      </c>
      <c r="H35" s="37">
        <v>0.17</v>
      </c>
      <c r="I35" s="37">
        <v>0.08</v>
      </c>
      <c r="J35" s="38">
        <v>0.13</v>
      </c>
      <c r="K35" s="22"/>
      <c r="L35" s="22"/>
      <c r="M35" s="22"/>
      <c r="N35" s="22"/>
      <c r="O35" s="22"/>
      <c r="P35" s="22"/>
    </row>
    <row r="36" spans="1:16" ht="39" customHeight="1" x14ac:dyDescent="0.15">
      <c r="A36" s="22"/>
      <c r="B36" s="35"/>
      <c r="C36" s="1148" t="s">
        <v>532</v>
      </c>
      <c r="D36" s="1149"/>
      <c r="E36" s="1150"/>
      <c r="F36" s="36">
        <v>0.06</v>
      </c>
      <c r="G36" s="37">
        <v>7.0000000000000007E-2</v>
      </c>
      <c r="H36" s="37">
        <v>0.05</v>
      </c>
      <c r="I36" s="37">
        <v>0.03</v>
      </c>
      <c r="J36" s="38">
        <v>0.09</v>
      </c>
      <c r="K36" s="22"/>
      <c r="L36" s="22"/>
      <c r="M36" s="22"/>
      <c r="N36" s="22"/>
      <c r="O36" s="22"/>
      <c r="P36" s="22"/>
    </row>
    <row r="37" spans="1:16" ht="39" customHeight="1" x14ac:dyDescent="0.15">
      <c r="A37" s="22"/>
      <c r="B37" s="35"/>
      <c r="C37" s="1148" t="s">
        <v>533</v>
      </c>
      <c r="D37" s="1149"/>
      <c r="E37" s="1150"/>
      <c r="F37" s="36">
        <v>0.08</v>
      </c>
      <c r="G37" s="37">
        <v>0.11</v>
      </c>
      <c r="H37" s="37">
        <v>0.44</v>
      </c>
      <c r="I37" s="37">
        <v>0.11</v>
      </c>
      <c r="J37" s="38">
        <v>0.08</v>
      </c>
      <c r="K37" s="22"/>
      <c r="L37" s="22"/>
      <c r="M37" s="22"/>
      <c r="N37" s="22"/>
      <c r="O37" s="22"/>
      <c r="P37" s="22"/>
    </row>
    <row r="38" spans="1:16" ht="39" customHeight="1" x14ac:dyDescent="0.15">
      <c r="A38" s="22"/>
      <c r="B38" s="35"/>
      <c r="C38" s="1148" t="s">
        <v>534</v>
      </c>
      <c r="D38" s="1149"/>
      <c r="E38" s="1150"/>
      <c r="F38" s="36" t="s">
        <v>484</v>
      </c>
      <c r="G38" s="37" t="s">
        <v>484</v>
      </c>
      <c r="H38" s="37" t="s">
        <v>484</v>
      </c>
      <c r="I38" s="37" t="s">
        <v>484</v>
      </c>
      <c r="J38" s="38">
        <v>0.05</v>
      </c>
      <c r="K38" s="22"/>
      <c r="L38" s="22"/>
      <c r="M38" s="22"/>
      <c r="N38" s="22"/>
      <c r="O38" s="22"/>
      <c r="P38" s="22"/>
    </row>
    <row r="39" spans="1:16" ht="39" customHeight="1" x14ac:dyDescent="0.15">
      <c r="A39" s="22"/>
      <c r="B39" s="35"/>
      <c r="C39" s="1148" t="s">
        <v>535</v>
      </c>
      <c r="D39" s="1149"/>
      <c r="E39" s="1150"/>
      <c r="F39" s="36">
        <v>0.08</v>
      </c>
      <c r="G39" s="37">
        <v>0</v>
      </c>
      <c r="H39" s="37">
        <v>0</v>
      </c>
      <c r="I39" s="37">
        <v>0</v>
      </c>
      <c r="J39" s="38">
        <v>0</v>
      </c>
      <c r="K39" s="22"/>
      <c r="L39" s="22"/>
      <c r="M39" s="22"/>
      <c r="N39" s="22"/>
      <c r="O39" s="22"/>
      <c r="P39" s="22"/>
    </row>
    <row r="40" spans="1:16" ht="39" customHeight="1" x14ac:dyDescent="0.15">
      <c r="A40" s="22"/>
      <c r="B40" s="35"/>
      <c r="C40" s="1148" t="s">
        <v>536</v>
      </c>
      <c r="D40" s="1149"/>
      <c r="E40" s="1150"/>
      <c r="F40" s="36">
        <v>0</v>
      </c>
      <c r="G40" s="37">
        <v>0</v>
      </c>
      <c r="H40" s="37">
        <v>0</v>
      </c>
      <c r="I40" s="37">
        <v>0</v>
      </c>
      <c r="J40" s="38">
        <v>0</v>
      </c>
      <c r="K40" s="22"/>
      <c r="L40" s="22"/>
      <c r="M40" s="22"/>
      <c r="N40" s="22"/>
      <c r="O40" s="22"/>
      <c r="P40" s="22"/>
    </row>
    <row r="41" spans="1:16" ht="39" customHeight="1" x14ac:dyDescent="0.15">
      <c r="A41" s="22"/>
      <c r="B41" s="35"/>
      <c r="C41" s="1148"/>
      <c r="D41" s="1149"/>
      <c r="E41" s="1150"/>
      <c r="F41" s="36"/>
      <c r="G41" s="37"/>
      <c r="H41" s="37"/>
      <c r="I41" s="37"/>
      <c r="J41" s="38"/>
      <c r="K41" s="22"/>
      <c r="L41" s="22"/>
      <c r="M41" s="22"/>
      <c r="N41" s="22"/>
      <c r="O41" s="22"/>
      <c r="P41" s="22"/>
    </row>
    <row r="42" spans="1:16" ht="39" customHeight="1" x14ac:dyDescent="0.15">
      <c r="A42" s="22"/>
      <c r="B42" s="39"/>
      <c r="C42" s="1148" t="s">
        <v>537</v>
      </c>
      <c r="D42" s="1149"/>
      <c r="E42" s="1150"/>
      <c r="F42" s="36" t="s">
        <v>484</v>
      </c>
      <c r="G42" s="37" t="s">
        <v>484</v>
      </c>
      <c r="H42" s="37" t="s">
        <v>484</v>
      </c>
      <c r="I42" s="37" t="s">
        <v>484</v>
      </c>
      <c r="J42" s="38" t="s">
        <v>484</v>
      </c>
      <c r="K42" s="22"/>
      <c r="L42" s="22"/>
      <c r="M42" s="22"/>
      <c r="N42" s="22"/>
      <c r="O42" s="22"/>
      <c r="P42" s="22"/>
    </row>
    <row r="43" spans="1:16" ht="39" customHeight="1" thickBot="1" x14ac:dyDescent="0.2">
      <c r="A43" s="22"/>
      <c r="B43" s="40"/>
      <c r="C43" s="1151" t="s">
        <v>538</v>
      </c>
      <c r="D43" s="1152"/>
      <c r="E43" s="1153"/>
      <c r="F43" s="41">
        <v>12.11</v>
      </c>
      <c r="G43" s="42">
        <v>12.68</v>
      </c>
      <c r="H43" s="42">
        <v>15.28</v>
      </c>
      <c r="I43" s="42">
        <v>12.35</v>
      </c>
      <c r="J43" s="43" t="s">
        <v>484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468</v>
      </c>
      <c r="L45" s="60">
        <v>433</v>
      </c>
      <c r="M45" s="60">
        <v>462</v>
      </c>
      <c r="N45" s="60">
        <v>520</v>
      </c>
      <c r="O45" s="61">
        <v>455</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484</v>
      </c>
      <c r="L46" s="64" t="s">
        <v>484</v>
      </c>
      <c r="M46" s="64" t="s">
        <v>484</v>
      </c>
      <c r="N46" s="64" t="s">
        <v>484</v>
      </c>
      <c r="O46" s="65" t="s">
        <v>484</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484</v>
      </c>
      <c r="L47" s="64" t="s">
        <v>484</v>
      </c>
      <c r="M47" s="64" t="s">
        <v>484</v>
      </c>
      <c r="N47" s="64" t="s">
        <v>484</v>
      </c>
      <c r="O47" s="65" t="s">
        <v>484</v>
      </c>
      <c r="P47" s="48"/>
      <c r="Q47" s="48"/>
      <c r="R47" s="48"/>
      <c r="S47" s="48"/>
      <c r="T47" s="48"/>
      <c r="U47" s="48"/>
    </row>
    <row r="48" spans="1:21" ht="30.75" customHeight="1" x14ac:dyDescent="0.15">
      <c r="A48" s="48"/>
      <c r="B48" s="1166"/>
      <c r="C48" s="1167"/>
      <c r="D48" s="62"/>
      <c r="E48" s="1158" t="s">
        <v>15</v>
      </c>
      <c r="F48" s="1158"/>
      <c r="G48" s="1158"/>
      <c r="H48" s="1158"/>
      <c r="I48" s="1158"/>
      <c r="J48" s="1159"/>
      <c r="K48" s="63">
        <v>102</v>
      </c>
      <c r="L48" s="64">
        <v>103</v>
      </c>
      <c r="M48" s="64">
        <v>110</v>
      </c>
      <c r="N48" s="64">
        <v>116</v>
      </c>
      <c r="O48" s="65">
        <v>114</v>
      </c>
      <c r="P48" s="48"/>
      <c r="Q48" s="48"/>
      <c r="R48" s="48"/>
      <c r="S48" s="48"/>
      <c r="T48" s="48"/>
      <c r="U48" s="48"/>
    </row>
    <row r="49" spans="1:21" ht="30.75" customHeight="1" x14ac:dyDescent="0.15">
      <c r="A49" s="48"/>
      <c r="B49" s="1166"/>
      <c r="C49" s="1167"/>
      <c r="D49" s="62"/>
      <c r="E49" s="1158" t="s">
        <v>16</v>
      </c>
      <c r="F49" s="1158"/>
      <c r="G49" s="1158"/>
      <c r="H49" s="1158"/>
      <c r="I49" s="1158"/>
      <c r="J49" s="1159"/>
      <c r="K49" s="63">
        <v>5</v>
      </c>
      <c r="L49" s="64">
        <v>5</v>
      </c>
      <c r="M49" s="64">
        <v>2</v>
      </c>
      <c r="N49" s="64" t="s">
        <v>484</v>
      </c>
      <c r="O49" s="65" t="s">
        <v>484</v>
      </c>
      <c r="P49" s="48"/>
      <c r="Q49" s="48"/>
      <c r="R49" s="48"/>
      <c r="S49" s="48"/>
      <c r="T49" s="48"/>
      <c r="U49" s="48"/>
    </row>
    <row r="50" spans="1:21" ht="30.75" customHeight="1" x14ac:dyDescent="0.15">
      <c r="A50" s="48"/>
      <c r="B50" s="1166"/>
      <c r="C50" s="1167"/>
      <c r="D50" s="62"/>
      <c r="E50" s="1158" t="s">
        <v>17</v>
      </c>
      <c r="F50" s="1158"/>
      <c r="G50" s="1158"/>
      <c r="H50" s="1158"/>
      <c r="I50" s="1158"/>
      <c r="J50" s="1159"/>
      <c r="K50" s="63">
        <v>18</v>
      </c>
      <c r="L50" s="64">
        <v>19</v>
      </c>
      <c r="M50" s="64">
        <v>21</v>
      </c>
      <c r="N50" s="64">
        <v>21</v>
      </c>
      <c r="O50" s="65">
        <v>18</v>
      </c>
      <c r="P50" s="48"/>
      <c r="Q50" s="48"/>
      <c r="R50" s="48"/>
      <c r="S50" s="48"/>
      <c r="T50" s="48"/>
      <c r="U50" s="48"/>
    </row>
    <row r="51" spans="1:21" ht="30.75" customHeight="1" x14ac:dyDescent="0.15">
      <c r="A51" s="48"/>
      <c r="B51" s="1168"/>
      <c r="C51" s="1169"/>
      <c r="D51" s="66"/>
      <c r="E51" s="1158" t="s">
        <v>18</v>
      </c>
      <c r="F51" s="1158"/>
      <c r="G51" s="1158"/>
      <c r="H51" s="1158"/>
      <c r="I51" s="1158"/>
      <c r="J51" s="1159"/>
      <c r="K51" s="63">
        <v>0</v>
      </c>
      <c r="L51" s="64">
        <v>0</v>
      </c>
      <c r="M51" s="64">
        <v>0</v>
      </c>
      <c r="N51" s="64">
        <v>0</v>
      </c>
      <c r="O51" s="65">
        <v>0</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430</v>
      </c>
      <c r="L52" s="64">
        <v>405</v>
      </c>
      <c r="M52" s="64">
        <v>499</v>
      </c>
      <c r="N52" s="64">
        <v>472</v>
      </c>
      <c r="O52" s="65">
        <v>422</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163</v>
      </c>
      <c r="L53" s="69">
        <v>155</v>
      </c>
      <c r="M53" s="69">
        <v>96</v>
      </c>
      <c r="N53" s="69">
        <v>185</v>
      </c>
      <c r="O53" s="70">
        <v>165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172" t="s">
        <v>24</v>
      </c>
      <c r="C41" s="1173"/>
      <c r="D41" s="81"/>
      <c r="E41" s="1178" t="s">
        <v>25</v>
      </c>
      <c r="F41" s="1178"/>
      <c r="G41" s="1178"/>
      <c r="H41" s="1179"/>
      <c r="I41" s="82">
        <v>5005</v>
      </c>
      <c r="J41" s="83">
        <v>4939</v>
      </c>
      <c r="K41" s="83">
        <v>5596</v>
      </c>
      <c r="L41" s="83">
        <v>5480</v>
      </c>
      <c r="M41" s="84">
        <v>6478</v>
      </c>
    </row>
    <row r="42" spans="2:13" ht="27.75" customHeight="1" x14ac:dyDescent="0.15">
      <c r="B42" s="1174"/>
      <c r="C42" s="1175"/>
      <c r="D42" s="85"/>
      <c r="E42" s="1180" t="s">
        <v>26</v>
      </c>
      <c r="F42" s="1180"/>
      <c r="G42" s="1180"/>
      <c r="H42" s="1181"/>
      <c r="I42" s="86">
        <v>200</v>
      </c>
      <c r="J42" s="87">
        <v>181</v>
      </c>
      <c r="K42" s="87">
        <v>160</v>
      </c>
      <c r="L42" s="87">
        <v>139</v>
      </c>
      <c r="M42" s="88">
        <v>111</v>
      </c>
    </row>
    <row r="43" spans="2:13" ht="27.75" customHeight="1" x14ac:dyDescent="0.15">
      <c r="B43" s="1174"/>
      <c r="C43" s="1175"/>
      <c r="D43" s="85"/>
      <c r="E43" s="1180" t="s">
        <v>27</v>
      </c>
      <c r="F43" s="1180"/>
      <c r="G43" s="1180"/>
      <c r="H43" s="1181"/>
      <c r="I43" s="86">
        <v>1479</v>
      </c>
      <c r="J43" s="87">
        <v>1430</v>
      </c>
      <c r="K43" s="87">
        <v>1365</v>
      </c>
      <c r="L43" s="87">
        <v>1339</v>
      </c>
      <c r="M43" s="88">
        <v>1303</v>
      </c>
    </row>
    <row r="44" spans="2:13" ht="27.75" customHeight="1" x14ac:dyDescent="0.15">
      <c r="B44" s="1174"/>
      <c r="C44" s="1175"/>
      <c r="D44" s="85"/>
      <c r="E44" s="1180" t="s">
        <v>28</v>
      </c>
      <c r="F44" s="1180"/>
      <c r="G44" s="1180"/>
      <c r="H44" s="1181"/>
      <c r="I44" s="86">
        <v>11</v>
      </c>
      <c r="J44" s="87">
        <v>5</v>
      </c>
      <c r="K44" s="87">
        <v>2</v>
      </c>
      <c r="L44" s="87">
        <v>1</v>
      </c>
      <c r="M44" s="88" t="s">
        <v>484</v>
      </c>
    </row>
    <row r="45" spans="2:13" ht="27.75" customHeight="1" x14ac:dyDescent="0.15">
      <c r="B45" s="1174"/>
      <c r="C45" s="1175"/>
      <c r="D45" s="85"/>
      <c r="E45" s="1180" t="s">
        <v>29</v>
      </c>
      <c r="F45" s="1180"/>
      <c r="G45" s="1180"/>
      <c r="H45" s="1181"/>
      <c r="I45" s="86">
        <v>734</v>
      </c>
      <c r="J45" s="87">
        <v>713</v>
      </c>
      <c r="K45" s="87">
        <v>671</v>
      </c>
      <c r="L45" s="87">
        <v>758</v>
      </c>
      <c r="M45" s="88">
        <v>807</v>
      </c>
    </row>
    <row r="46" spans="2:13" ht="27.75" customHeight="1" x14ac:dyDescent="0.15">
      <c r="B46" s="1174"/>
      <c r="C46" s="1175"/>
      <c r="D46" s="89"/>
      <c r="E46" s="1180" t="s">
        <v>30</v>
      </c>
      <c r="F46" s="1180"/>
      <c r="G46" s="1180"/>
      <c r="H46" s="1181"/>
      <c r="I46" s="86" t="s">
        <v>484</v>
      </c>
      <c r="J46" s="87" t="s">
        <v>484</v>
      </c>
      <c r="K46" s="87" t="s">
        <v>484</v>
      </c>
      <c r="L46" s="87" t="s">
        <v>484</v>
      </c>
      <c r="M46" s="88">
        <v>18</v>
      </c>
    </row>
    <row r="47" spans="2:13" ht="27.75" customHeight="1" x14ac:dyDescent="0.15">
      <c r="B47" s="1174"/>
      <c r="C47" s="1175"/>
      <c r="D47" s="90"/>
      <c r="E47" s="1182" t="s">
        <v>31</v>
      </c>
      <c r="F47" s="1183"/>
      <c r="G47" s="1183"/>
      <c r="H47" s="1184"/>
      <c r="I47" s="86" t="s">
        <v>484</v>
      </c>
      <c r="J47" s="87" t="s">
        <v>484</v>
      </c>
      <c r="K47" s="87" t="s">
        <v>484</v>
      </c>
      <c r="L47" s="87" t="s">
        <v>484</v>
      </c>
      <c r="M47" s="88" t="s">
        <v>484</v>
      </c>
    </row>
    <row r="48" spans="2:13" ht="27.75" customHeight="1" x14ac:dyDescent="0.15">
      <c r="B48" s="1174"/>
      <c r="C48" s="1175"/>
      <c r="D48" s="85"/>
      <c r="E48" s="1180" t="s">
        <v>32</v>
      </c>
      <c r="F48" s="1180"/>
      <c r="G48" s="1180"/>
      <c r="H48" s="1181"/>
      <c r="I48" s="86" t="s">
        <v>484</v>
      </c>
      <c r="J48" s="87" t="s">
        <v>484</v>
      </c>
      <c r="K48" s="87" t="s">
        <v>484</v>
      </c>
      <c r="L48" s="87" t="s">
        <v>484</v>
      </c>
      <c r="M48" s="88" t="s">
        <v>484</v>
      </c>
    </row>
    <row r="49" spans="2:13" ht="27.75" customHeight="1" x14ac:dyDescent="0.15">
      <c r="B49" s="1176"/>
      <c r="C49" s="1177"/>
      <c r="D49" s="85"/>
      <c r="E49" s="1180" t="s">
        <v>33</v>
      </c>
      <c r="F49" s="1180"/>
      <c r="G49" s="1180"/>
      <c r="H49" s="1181"/>
      <c r="I49" s="86" t="s">
        <v>484</v>
      </c>
      <c r="J49" s="87" t="s">
        <v>484</v>
      </c>
      <c r="K49" s="87" t="s">
        <v>484</v>
      </c>
      <c r="L49" s="87" t="s">
        <v>484</v>
      </c>
      <c r="M49" s="88" t="s">
        <v>484</v>
      </c>
    </row>
    <row r="50" spans="2:13" ht="27.75" customHeight="1" x14ac:dyDescent="0.15">
      <c r="B50" s="1185" t="s">
        <v>34</v>
      </c>
      <c r="C50" s="1186"/>
      <c r="D50" s="91"/>
      <c r="E50" s="1180" t="s">
        <v>35</v>
      </c>
      <c r="F50" s="1180"/>
      <c r="G50" s="1180"/>
      <c r="H50" s="1181"/>
      <c r="I50" s="86">
        <v>1931</v>
      </c>
      <c r="J50" s="87">
        <v>2021</v>
      </c>
      <c r="K50" s="87">
        <v>2074</v>
      </c>
      <c r="L50" s="87">
        <v>2171</v>
      </c>
      <c r="M50" s="88">
        <v>2268</v>
      </c>
    </row>
    <row r="51" spans="2:13" ht="27.75" customHeight="1" x14ac:dyDescent="0.15">
      <c r="B51" s="1174"/>
      <c r="C51" s="1175"/>
      <c r="D51" s="85"/>
      <c r="E51" s="1180" t="s">
        <v>36</v>
      </c>
      <c r="F51" s="1180"/>
      <c r="G51" s="1180"/>
      <c r="H51" s="1181"/>
      <c r="I51" s="86">
        <v>1140</v>
      </c>
      <c r="J51" s="87">
        <v>1157</v>
      </c>
      <c r="K51" s="87">
        <v>1194</v>
      </c>
      <c r="L51" s="87">
        <v>1218</v>
      </c>
      <c r="M51" s="88">
        <v>1206</v>
      </c>
    </row>
    <row r="52" spans="2:13" ht="27.75" customHeight="1" x14ac:dyDescent="0.15">
      <c r="B52" s="1176"/>
      <c r="C52" s="1177"/>
      <c r="D52" s="85"/>
      <c r="E52" s="1180" t="s">
        <v>37</v>
      </c>
      <c r="F52" s="1180"/>
      <c r="G52" s="1180"/>
      <c r="H52" s="1181"/>
      <c r="I52" s="86">
        <v>3895</v>
      </c>
      <c r="J52" s="87">
        <v>4192</v>
      </c>
      <c r="K52" s="87">
        <v>4156</v>
      </c>
      <c r="L52" s="87">
        <v>3999</v>
      </c>
      <c r="M52" s="88">
        <v>4549</v>
      </c>
    </row>
    <row r="53" spans="2:13" ht="27.75" customHeight="1" thickBot="1" x14ac:dyDescent="0.2">
      <c r="B53" s="1187" t="s">
        <v>21</v>
      </c>
      <c r="C53" s="1188"/>
      <c r="D53" s="92"/>
      <c r="E53" s="1189" t="s">
        <v>38</v>
      </c>
      <c r="F53" s="1189"/>
      <c r="G53" s="1189"/>
      <c r="H53" s="1190"/>
      <c r="I53" s="93">
        <v>464</v>
      </c>
      <c r="J53" s="94">
        <v>-102</v>
      </c>
      <c r="K53" s="94">
        <v>369</v>
      </c>
      <c r="L53" s="94">
        <v>328</v>
      </c>
      <c r="M53" s="95">
        <v>694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523</v>
      </c>
      <c r="G2" s="113"/>
      <c r="H2" s="114"/>
    </row>
    <row r="3" spans="1:8" x14ac:dyDescent="0.15">
      <c r="A3" s="110" t="s">
        <v>516</v>
      </c>
      <c r="B3" s="115"/>
      <c r="C3" s="116"/>
      <c r="D3" s="117">
        <v>479396</v>
      </c>
      <c r="E3" s="118"/>
      <c r="F3" s="119">
        <v>185018</v>
      </c>
      <c r="G3" s="120"/>
      <c r="H3" s="121"/>
    </row>
    <row r="4" spans="1:8" x14ac:dyDescent="0.15">
      <c r="A4" s="122"/>
      <c r="B4" s="123"/>
      <c r="C4" s="124"/>
      <c r="D4" s="125">
        <v>203690</v>
      </c>
      <c r="E4" s="126"/>
      <c r="F4" s="127">
        <v>95064</v>
      </c>
      <c r="G4" s="128"/>
      <c r="H4" s="129"/>
    </row>
    <row r="5" spans="1:8" x14ac:dyDescent="0.15">
      <c r="A5" s="110" t="s">
        <v>518</v>
      </c>
      <c r="B5" s="115"/>
      <c r="C5" s="116"/>
      <c r="D5" s="117">
        <v>233274</v>
      </c>
      <c r="E5" s="118"/>
      <c r="F5" s="119">
        <v>238802</v>
      </c>
      <c r="G5" s="120"/>
      <c r="H5" s="121"/>
    </row>
    <row r="6" spans="1:8" x14ac:dyDescent="0.15">
      <c r="A6" s="122"/>
      <c r="B6" s="123"/>
      <c r="C6" s="124"/>
      <c r="D6" s="125">
        <v>105372</v>
      </c>
      <c r="E6" s="126"/>
      <c r="F6" s="127">
        <v>128562</v>
      </c>
      <c r="G6" s="128"/>
      <c r="H6" s="129"/>
    </row>
    <row r="7" spans="1:8" x14ac:dyDescent="0.15">
      <c r="A7" s="110" t="s">
        <v>519</v>
      </c>
      <c r="B7" s="115"/>
      <c r="C7" s="116"/>
      <c r="D7" s="117">
        <v>463672</v>
      </c>
      <c r="E7" s="118"/>
      <c r="F7" s="119">
        <v>288550</v>
      </c>
      <c r="G7" s="120"/>
      <c r="H7" s="121"/>
    </row>
    <row r="8" spans="1:8" x14ac:dyDescent="0.15">
      <c r="A8" s="122"/>
      <c r="B8" s="123"/>
      <c r="C8" s="124"/>
      <c r="D8" s="125">
        <v>233191</v>
      </c>
      <c r="E8" s="126"/>
      <c r="F8" s="127">
        <v>141525</v>
      </c>
      <c r="G8" s="128"/>
      <c r="H8" s="129"/>
    </row>
    <row r="9" spans="1:8" x14ac:dyDescent="0.15">
      <c r="A9" s="110" t="s">
        <v>520</v>
      </c>
      <c r="B9" s="115"/>
      <c r="C9" s="116"/>
      <c r="D9" s="117">
        <v>183171</v>
      </c>
      <c r="E9" s="118"/>
      <c r="F9" s="119">
        <v>287914</v>
      </c>
      <c r="G9" s="120"/>
      <c r="H9" s="121"/>
    </row>
    <row r="10" spans="1:8" x14ac:dyDescent="0.15">
      <c r="A10" s="122"/>
      <c r="B10" s="123"/>
      <c r="C10" s="124"/>
      <c r="D10" s="125">
        <v>74181</v>
      </c>
      <c r="E10" s="126"/>
      <c r="F10" s="127">
        <v>146531</v>
      </c>
      <c r="G10" s="128"/>
      <c r="H10" s="129"/>
    </row>
    <row r="11" spans="1:8" x14ac:dyDescent="0.15">
      <c r="A11" s="110" t="s">
        <v>521</v>
      </c>
      <c r="B11" s="115"/>
      <c r="C11" s="116"/>
      <c r="D11" s="117">
        <v>519523</v>
      </c>
      <c r="E11" s="118"/>
      <c r="F11" s="119">
        <v>310300</v>
      </c>
      <c r="G11" s="120"/>
      <c r="H11" s="121"/>
    </row>
    <row r="12" spans="1:8" x14ac:dyDescent="0.15">
      <c r="A12" s="122"/>
      <c r="B12" s="123"/>
      <c r="C12" s="130"/>
      <c r="D12" s="125">
        <v>164195</v>
      </c>
      <c r="E12" s="126"/>
      <c r="F12" s="127">
        <v>157576</v>
      </c>
      <c r="G12" s="128"/>
      <c r="H12" s="129"/>
    </row>
    <row r="13" spans="1:8" x14ac:dyDescent="0.15">
      <c r="A13" s="110"/>
      <c r="B13" s="115"/>
      <c r="C13" s="131"/>
      <c r="D13" s="132">
        <v>375807</v>
      </c>
      <c r="E13" s="133"/>
      <c r="F13" s="134">
        <v>262117</v>
      </c>
      <c r="G13" s="135"/>
      <c r="H13" s="121"/>
    </row>
    <row r="14" spans="1:8" x14ac:dyDescent="0.15">
      <c r="A14" s="122"/>
      <c r="B14" s="123"/>
      <c r="C14" s="124"/>
      <c r="D14" s="125">
        <v>156126</v>
      </c>
      <c r="E14" s="126"/>
      <c r="F14" s="127">
        <v>133852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6.48</v>
      </c>
      <c r="C19" s="136">
        <f>ROUND(VALUE(SUBSTITUTE(実質収支比率等に係る経年分析!G$48,"▲","-")),2)</f>
        <v>10.37</v>
      </c>
      <c r="D19" s="136">
        <f>ROUND(VALUE(SUBSTITUTE(実質収支比率等に係る経年分析!H$48,"▲","-")),2)</f>
        <v>7.21</v>
      </c>
      <c r="E19" s="136">
        <f>ROUND(VALUE(SUBSTITUTE(実質収支比率等に係る経年分析!I$48,"▲","-")),2)</f>
        <v>7.3</v>
      </c>
      <c r="F19" s="136">
        <f>ROUND(VALUE(SUBSTITUTE(実質収支比率等に係る経年分析!J$48,"▲","-")),2)</f>
        <v>7.45</v>
      </c>
    </row>
    <row r="20" spans="1:11" x14ac:dyDescent="0.15">
      <c r="A20" s="136" t="s">
        <v>43</v>
      </c>
      <c r="B20" s="136">
        <f>ROUND(VALUE(SUBSTITUTE(実質収支比率等に係る経年分析!F$47,"▲","-")),2)</f>
        <v>40.35</v>
      </c>
      <c r="C20" s="136">
        <f>ROUND(VALUE(SUBSTITUTE(実質収支比率等に係る経年分析!G$47,"▲","-")),2)</f>
        <v>43.8</v>
      </c>
      <c r="D20" s="136">
        <f>ROUND(VALUE(SUBSTITUTE(実質収支比率等に係る経年分析!H$47,"▲","-")),2)</f>
        <v>48.19</v>
      </c>
      <c r="E20" s="136">
        <f>ROUND(VALUE(SUBSTITUTE(実質収支比率等に係る経年分析!I$47,"▲","-")),2)</f>
        <v>50.92</v>
      </c>
      <c r="F20" s="136">
        <f>ROUND(VALUE(SUBSTITUTE(実質収支比率等に係る経年分析!J$47,"▲","-")),2)</f>
        <v>53.49</v>
      </c>
    </row>
    <row r="21" spans="1:11" x14ac:dyDescent="0.15">
      <c r="A21" s="136" t="s">
        <v>44</v>
      </c>
      <c r="B21" s="136">
        <f>IF(ISNUMBER(VALUE(SUBSTITUTE(実質収支比率等に係る経年分析!F$49,"▲","-"))),ROUND(VALUE(SUBSTITUTE(実質収支比率等に係る経年分析!F$49,"▲","-")),2),NA())</f>
        <v>2.0099999999999998</v>
      </c>
      <c r="C21" s="136">
        <f>IF(ISNUMBER(VALUE(SUBSTITUTE(実質収支比率等に係る経年分析!G$49,"▲","-"))),ROUND(VALUE(SUBSTITUTE(実質収支比率等に係る経年分析!G$49,"▲","-")),2),NA())</f>
        <v>7.14</v>
      </c>
      <c r="D21" s="136">
        <f>IF(ISNUMBER(VALUE(SUBSTITUTE(実質収支比率等に係る経年分析!H$49,"▲","-"))),ROUND(VALUE(SUBSTITUTE(実質収支比率等に係る経年分析!H$49,"▲","-")),2),NA())</f>
        <v>0.45</v>
      </c>
      <c r="E21" s="136">
        <f>IF(ISNUMBER(VALUE(SUBSTITUTE(実質収支比率等に係る経年分析!I$49,"▲","-"))),ROUND(VALUE(SUBSTITUTE(実質収支比率等に係る経年分析!I$49,"▲","-")),2),NA())</f>
        <v>3.78</v>
      </c>
      <c r="F21" s="136">
        <f>IF(ISNUMBER(VALUE(SUBSTITUTE(実質収支比率等に係る経年分析!J$49,"▲","-"))),ROUND(VALUE(SUBSTITUTE(実質収支比率等に係る経年分析!J$49,"▲","-")),2),NA())</f>
        <v>-0.56000000000000005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12.11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12.68</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15.28</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12.35</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老人保健施設事業特別会計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国民健康保険診療所事業特別会計</v>
      </c>
      <c r="B32" s="137" t="e">
        <f>IF(ROUND(VALUE(SUBSTITUTE(連結実質赤字比率に係る赤字・黒字の構成分析!F$38,"▲", "-")), 2) &lt; 0, ABS(ROUND(VALUE(SUBSTITUTE(連結実質赤字比率に係る赤字・黒字の構成分析!F$38,"▲", "-")), 2)), NA())</f>
        <v>#VALUE!</v>
      </c>
      <c r="C32" s="137" t="e">
        <f>IF(ROUND(VALUE(SUBSTITUTE(連結実質赤字比率に係る赤字・黒字の構成分析!F$38,"▲", "-")), 2) &gt;= 0, ABS(ROUND(VALUE(SUBSTITUTE(連結実質赤字比率に係る赤字・黒字の構成分析!F$38,"▲", "-")), 2)), NA())</f>
        <v>#VALUE!</v>
      </c>
      <c r="D32" s="137" t="e">
        <f>IF(ROUND(VALUE(SUBSTITUTE(連結実質赤字比率に係る赤字・黒字の構成分析!G$38,"▲", "-")), 2) &lt; 0, ABS(ROUND(VALUE(SUBSTITUTE(連結実質赤字比率に係る赤字・黒字の構成分析!G$38,"▲", "-")), 2)), NA())</f>
        <v>#VALUE!</v>
      </c>
      <c r="E32" s="137" t="e">
        <f>IF(ROUND(VALUE(SUBSTITUTE(連結実質赤字比率に係る赤字・黒字の構成分析!G$38,"▲", "-")), 2) &gt;= 0, ABS(ROUND(VALUE(SUBSTITUTE(連結実質赤字比率に係る赤字・黒字の構成分析!G$38,"▲", "-")), 2)), NA())</f>
        <v>#VALUE!</v>
      </c>
      <c r="F32" s="137" t="e">
        <f>IF(ROUND(VALUE(SUBSTITUTE(連結実質赤字比率に係る赤字・黒字の構成分析!H$38,"▲", "-")), 2) &lt; 0, ABS(ROUND(VALUE(SUBSTITUTE(連結実質赤字比率に係る赤字・黒字の構成分析!H$38,"▲", "-")), 2)), NA())</f>
        <v>#VALUE!</v>
      </c>
      <c r="G32" s="137" t="e">
        <f>IF(ROUND(VALUE(SUBSTITUTE(連結実質赤字比率に係る赤字・黒字の構成分析!H$38,"▲", "-")), 2) &gt;= 0, ABS(ROUND(VALUE(SUBSTITUTE(連結実質赤字比率に係る赤字・黒字の構成分析!H$38,"▲", "-")), 2)), NA())</f>
        <v>#VALUE!</v>
      </c>
      <c r="H32" s="137" t="e">
        <f>IF(ROUND(VALUE(SUBSTITUTE(連結実質赤字比率に係る赤字・黒字の構成分析!I$38,"▲", "-")), 2) &lt; 0, ABS(ROUND(VALUE(SUBSTITUTE(連結実質赤字比率に係る赤字・黒字の構成分析!I$38,"▲", "-")), 2)), NA())</f>
        <v>#VALUE!</v>
      </c>
      <c r="I32" s="137" t="e">
        <f>IF(ROUND(VALUE(SUBSTITUTE(連結実質赤字比率に係る赤字・黒字の構成分析!I$38,"▲", "-")), 2) &gt;= 0, ABS(ROUND(VALUE(SUBSTITUTE(連結実質赤字比率に係る赤字・黒字の構成分析!I$38,"▲", "-")), 2)), NA())</f>
        <v>#VALUE!</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0.05</v>
      </c>
    </row>
    <row r="33" spans="1:16" x14ac:dyDescent="0.15">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0.08</v>
      </c>
    </row>
    <row r="34" spans="1:16" x14ac:dyDescent="0.15">
      <c r="A34" s="137" t="str">
        <f>IF(連結実質赤字比率に係る赤字・黒字の構成分析!C$36="",NA(),連結実質赤字比率に係る赤字・黒字の構成分析!C$36)</f>
        <v>簡易水道特別会計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7.0000000000000007E-2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0.09</v>
      </c>
    </row>
    <row r="35" spans="1:16" x14ac:dyDescent="0.15">
      <c r="A35" s="137" t="str">
        <f>IF(連結実質赤字比率に係る赤字・黒字の構成分析!C$35="",NA(),連結実質赤字比率に係る赤字・黒字の構成分析!C$35)</f>
        <v>公共下水道事業特別会計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0.09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0.09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0.17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0.08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0.13</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6.48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10.37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7.21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7.45</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430</v>
      </c>
      <c r="E42" s="138"/>
      <c r="F42" s="138"/>
      <c r="G42" s="138">
        <f>'実質公債費比率（分子）の構造'!L$52</f>
        <v>405</v>
      </c>
      <c r="H42" s="138"/>
      <c r="I42" s="138"/>
      <c r="J42" s="138">
        <f>'実質公債費比率（分子）の構造'!M$52</f>
        <v>499</v>
      </c>
      <c r="K42" s="138"/>
      <c r="L42" s="138"/>
      <c r="M42" s="138">
        <f>'実質公債費比率（分子）の構造'!N$52</f>
        <v>472</v>
      </c>
      <c r="N42" s="138"/>
      <c r="O42" s="138"/>
      <c r="P42" s="138">
        <f>'実質公債費比率（分子）の構造'!O$52</f>
        <v>422</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18</v>
      </c>
      <c r="C44" s="138"/>
      <c r="D44" s="138"/>
      <c r="E44" s="138">
        <f>'実質公債費比率（分子）の構造'!L$50</f>
        <v>19</v>
      </c>
      <c r="F44" s="138"/>
      <c r="G44" s="138"/>
      <c r="H44" s="138">
        <f>'実質公債費比率（分子）の構造'!M$50</f>
        <v>21</v>
      </c>
      <c r="I44" s="138"/>
      <c r="J44" s="138"/>
      <c r="K44" s="138">
        <f>'実質公債費比率（分子）の構造'!N$50</f>
        <v>21</v>
      </c>
      <c r="L44" s="138"/>
      <c r="M44" s="138"/>
      <c r="N44" s="138">
        <f>'実質公債費比率（分子）の構造'!O$50</f>
        <v>18</v>
      </c>
      <c r="O44" s="138"/>
      <c r="P44" s="138"/>
    </row>
    <row r="45" spans="1:16" x14ac:dyDescent="0.15">
      <c r="A45" s="138" t="s">
        <v>54</v>
      </c>
      <c r="B45" s="138">
        <f>'実質公債費比率（分子）の構造'!K$49</f>
        <v>5</v>
      </c>
      <c r="C45" s="138"/>
      <c r="D45" s="138"/>
      <c r="E45" s="138">
        <f>'実質公債費比率（分子）の構造'!L$49</f>
        <v>5</v>
      </c>
      <c r="F45" s="138"/>
      <c r="G45" s="138"/>
      <c r="H45" s="138">
        <f>'実質公債費比率（分子）の構造'!M$49</f>
        <v>2</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102</v>
      </c>
      <c r="C46" s="138"/>
      <c r="D46" s="138"/>
      <c r="E46" s="138">
        <f>'実質公債費比率（分子）の構造'!L$48</f>
        <v>103</v>
      </c>
      <c r="F46" s="138"/>
      <c r="G46" s="138"/>
      <c r="H46" s="138">
        <f>'実質公債費比率（分子）の構造'!M$48</f>
        <v>110</v>
      </c>
      <c r="I46" s="138"/>
      <c r="J46" s="138"/>
      <c r="K46" s="138">
        <f>'実質公債費比率（分子）の構造'!N$48</f>
        <v>116</v>
      </c>
      <c r="L46" s="138"/>
      <c r="M46" s="138"/>
      <c r="N46" s="138">
        <f>'実質公債費比率（分子）の構造'!O$48</f>
        <v>114</v>
      </c>
      <c r="O46" s="138"/>
      <c r="P46" s="138"/>
    </row>
    <row r="47" spans="1:16" x14ac:dyDescent="0.15">
      <c r="A47" s="138" t="s">
        <v>14</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56</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57</v>
      </c>
      <c r="B49" s="138">
        <f>'実質公債費比率（分子）の構造'!K$45</f>
        <v>468</v>
      </c>
      <c r="C49" s="138"/>
      <c r="D49" s="138"/>
      <c r="E49" s="138">
        <f>'実質公債費比率（分子）の構造'!L$45</f>
        <v>433</v>
      </c>
      <c r="F49" s="138"/>
      <c r="G49" s="138"/>
      <c r="H49" s="138">
        <f>'実質公債費比率（分子）の構造'!M$45</f>
        <v>462</v>
      </c>
      <c r="I49" s="138"/>
      <c r="J49" s="138"/>
      <c r="K49" s="138">
        <f>'実質公債費比率（分子）の構造'!N$45</f>
        <v>520</v>
      </c>
      <c r="L49" s="138"/>
      <c r="M49" s="138"/>
      <c r="N49" s="138">
        <f>'実質公債費比率（分子）の構造'!O$45</f>
        <v>455</v>
      </c>
      <c r="O49" s="138"/>
      <c r="P49" s="138"/>
    </row>
    <row r="50" spans="1:16" x14ac:dyDescent="0.15">
      <c r="A50" s="138" t="s">
        <v>58</v>
      </c>
      <c r="B50" s="138" t="e">
        <f>NA()</f>
        <v>#N/A</v>
      </c>
      <c r="C50" s="138">
        <f>IF(ISNUMBER('実質公債費比率（分子）の構造'!K$53),'実質公債費比率（分子）の構造'!K$53,NA())</f>
        <v>163</v>
      </c>
      <c r="D50" s="138" t="e">
        <f>NA()</f>
        <v>#N/A</v>
      </c>
      <c r="E50" s="138" t="e">
        <f>NA()</f>
        <v>#N/A</v>
      </c>
      <c r="F50" s="138">
        <f>IF(ISNUMBER('実質公債費比率（分子）の構造'!L$53),'実質公債費比率（分子）の構造'!L$53,NA())</f>
        <v>155</v>
      </c>
      <c r="G50" s="138" t="e">
        <f>NA()</f>
        <v>#N/A</v>
      </c>
      <c r="H50" s="138" t="e">
        <f>NA()</f>
        <v>#N/A</v>
      </c>
      <c r="I50" s="138">
        <f>IF(ISNUMBER('実質公債費比率（分子）の構造'!M$53),'実質公債費比率（分子）の構造'!M$53,NA())</f>
        <v>96</v>
      </c>
      <c r="J50" s="138" t="e">
        <f>NA()</f>
        <v>#N/A</v>
      </c>
      <c r="K50" s="138" t="e">
        <f>NA()</f>
        <v>#N/A</v>
      </c>
      <c r="L50" s="138">
        <f>IF(ISNUMBER('実質公債費比率（分子）の構造'!N$53),'実質公債費比率（分子）の構造'!N$53,NA())</f>
        <v>185</v>
      </c>
      <c r="M50" s="138" t="e">
        <f>NA()</f>
        <v>#N/A</v>
      </c>
      <c r="N50" s="138" t="e">
        <f>NA()</f>
        <v>#N/A</v>
      </c>
      <c r="O50" s="138">
        <f>IF(ISNUMBER('実質公債費比率（分子）の構造'!O$53),'実質公債費比率（分子）の構造'!O$53,NA())</f>
        <v>165</v>
      </c>
      <c r="P50" s="138" t="e">
        <f>NA()</f>
        <v>#N/A</v>
      </c>
    </row>
    <row r="53" spans="1:16" x14ac:dyDescent="0.15">
      <c r="A53" s="106" t="s">
        <v>59</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x14ac:dyDescent="0.15">
      <c r="A56" s="137" t="s">
        <v>37</v>
      </c>
      <c r="B56" s="137"/>
      <c r="C56" s="137"/>
      <c r="D56" s="137">
        <f>'将来負担比率（分子）の構造'!I$52</f>
        <v>3895</v>
      </c>
      <c r="E56" s="137"/>
      <c r="F56" s="137"/>
      <c r="G56" s="137">
        <f>'将来負担比率（分子）の構造'!J$52</f>
        <v>4192</v>
      </c>
      <c r="H56" s="137"/>
      <c r="I56" s="137"/>
      <c r="J56" s="137">
        <f>'将来負担比率（分子）の構造'!K$52</f>
        <v>4156</v>
      </c>
      <c r="K56" s="137"/>
      <c r="L56" s="137"/>
      <c r="M56" s="137">
        <f>'将来負担比率（分子）の構造'!L$52</f>
        <v>3999</v>
      </c>
      <c r="N56" s="137"/>
      <c r="O56" s="137"/>
      <c r="P56" s="137">
        <f>'将来負担比率（分子）の構造'!M$52</f>
        <v>4549</v>
      </c>
    </row>
    <row r="57" spans="1:16" x14ac:dyDescent="0.15">
      <c r="A57" s="137" t="s">
        <v>36</v>
      </c>
      <c r="B57" s="137"/>
      <c r="C57" s="137"/>
      <c r="D57" s="137">
        <f>'将来負担比率（分子）の構造'!I$51</f>
        <v>1140</v>
      </c>
      <c r="E57" s="137"/>
      <c r="F57" s="137"/>
      <c r="G57" s="137">
        <f>'将来負担比率（分子）の構造'!J$51</f>
        <v>1157</v>
      </c>
      <c r="H57" s="137"/>
      <c r="I57" s="137"/>
      <c r="J57" s="137">
        <f>'将来負担比率（分子）の構造'!K$51</f>
        <v>1194</v>
      </c>
      <c r="K57" s="137"/>
      <c r="L57" s="137"/>
      <c r="M57" s="137">
        <f>'将来負担比率（分子）の構造'!L$51</f>
        <v>1218</v>
      </c>
      <c r="N57" s="137"/>
      <c r="O57" s="137"/>
      <c r="P57" s="137">
        <f>'将来負担比率（分子）の構造'!M$51</f>
        <v>1206</v>
      </c>
    </row>
    <row r="58" spans="1:16" x14ac:dyDescent="0.15">
      <c r="A58" s="137" t="s">
        <v>35</v>
      </c>
      <c r="B58" s="137"/>
      <c r="C58" s="137"/>
      <c r="D58" s="137">
        <f>'将来負担比率（分子）の構造'!I$50</f>
        <v>1931</v>
      </c>
      <c r="E58" s="137"/>
      <c r="F58" s="137"/>
      <c r="G58" s="137">
        <f>'将来負担比率（分子）の構造'!J$50</f>
        <v>2021</v>
      </c>
      <c r="H58" s="137"/>
      <c r="I58" s="137"/>
      <c r="J58" s="137">
        <f>'将来負担比率（分子）の構造'!K$50</f>
        <v>2074</v>
      </c>
      <c r="K58" s="137"/>
      <c r="L58" s="137"/>
      <c r="M58" s="137">
        <f>'将来負担比率（分子）の構造'!L$50</f>
        <v>2171</v>
      </c>
      <c r="N58" s="137"/>
      <c r="O58" s="137"/>
      <c r="P58" s="137">
        <f>'将来負担比率（分子）の構造'!M$50</f>
        <v>2268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f>'将来負担比率（分子）の構造'!M$46</f>
        <v>18</v>
      </c>
      <c r="O61" s="137"/>
      <c r="P61" s="137"/>
    </row>
    <row r="62" spans="1:16" x14ac:dyDescent="0.15">
      <c r="A62" s="137" t="s">
        <v>29</v>
      </c>
      <c r="B62" s="137">
        <f>'将来負担比率（分子）の構造'!I$45</f>
        <v>734</v>
      </c>
      <c r="C62" s="137"/>
      <c r="D62" s="137"/>
      <c r="E62" s="137">
        <f>'将来負担比率（分子）の構造'!J$45</f>
        <v>713</v>
      </c>
      <c r="F62" s="137"/>
      <c r="G62" s="137"/>
      <c r="H62" s="137">
        <f>'将来負担比率（分子）の構造'!K$45</f>
        <v>671</v>
      </c>
      <c r="I62" s="137"/>
      <c r="J62" s="137"/>
      <c r="K62" s="137">
        <f>'将来負担比率（分子）の構造'!L$45</f>
        <v>758</v>
      </c>
      <c r="L62" s="137"/>
      <c r="M62" s="137"/>
      <c r="N62" s="137">
        <f>'将来負担比率（分子）の構造'!M$45</f>
        <v>807</v>
      </c>
      <c r="O62" s="137"/>
      <c r="P62" s="137"/>
    </row>
    <row r="63" spans="1:16" x14ac:dyDescent="0.15">
      <c r="A63" s="137" t="s">
        <v>28</v>
      </c>
      <c r="B63" s="137">
        <f>'将来負担比率（分子）の構造'!I$44</f>
        <v>11</v>
      </c>
      <c r="C63" s="137"/>
      <c r="D63" s="137"/>
      <c r="E63" s="137">
        <f>'将来負担比率（分子）の構造'!J$44</f>
        <v>5</v>
      </c>
      <c r="F63" s="137"/>
      <c r="G63" s="137"/>
      <c r="H63" s="137">
        <f>'将来負担比率（分子）の構造'!K$44</f>
        <v>2</v>
      </c>
      <c r="I63" s="137"/>
      <c r="J63" s="137"/>
      <c r="K63" s="137">
        <f>'将来負担比率（分子）の構造'!L$44</f>
        <v>1</v>
      </c>
      <c r="L63" s="137"/>
      <c r="M63" s="137"/>
      <c r="N63" s="137" t="str">
        <f>'将来負担比率（分子）の構造'!M$44</f>
        <v>-</v>
      </c>
      <c r="O63" s="137"/>
      <c r="P63" s="137"/>
    </row>
    <row r="64" spans="1:16" x14ac:dyDescent="0.15">
      <c r="A64" s="137" t="s">
        <v>27</v>
      </c>
      <c r="B64" s="137">
        <f>'将来負担比率（分子）の構造'!I$43</f>
        <v>1479</v>
      </c>
      <c r="C64" s="137"/>
      <c r="D64" s="137"/>
      <c r="E64" s="137">
        <f>'将来負担比率（分子）の構造'!J$43</f>
        <v>1430</v>
      </c>
      <c r="F64" s="137"/>
      <c r="G64" s="137"/>
      <c r="H64" s="137">
        <f>'将来負担比率（分子）の構造'!K$43</f>
        <v>1365</v>
      </c>
      <c r="I64" s="137"/>
      <c r="J64" s="137"/>
      <c r="K64" s="137">
        <f>'将来負担比率（分子）の構造'!L$43</f>
        <v>1339</v>
      </c>
      <c r="L64" s="137"/>
      <c r="M64" s="137"/>
      <c r="N64" s="137">
        <f>'将来負担比率（分子）の構造'!M$43</f>
        <v>1303</v>
      </c>
      <c r="O64" s="137"/>
      <c r="P64" s="137"/>
    </row>
    <row r="65" spans="1:16" x14ac:dyDescent="0.15">
      <c r="A65" s="137" t="s">
        <v>26</v>
      </c>
      <c r="B65" s="137">
        <f>'将来負担比率（分子）の構造'!I$42</f>
        <v>200</v>
      </c>
      <c r="C65" s="137"/>
      <c r="D65" s="137"/>
      <c r="E65" s="137">
        <f>'将来負担比率（分子）の構造'!J$42</f>
        <v>181</v>
      </c>
      <c r="F65" s="137"/>
      <c r="G65" s="137"/>
      <c r="H65" s="137">
        <f>'将来負担比率（分子）の構造'!K$42</f>
        <v>160</v>
      </c>
      <c r="I65" s="137"/>
      <c r="J65" s="137"/>
      <c r="K65" s="137">
        <f>'将来負担比率（分子）の構造'!L$42</f>
        <v>139</v>
      </c>
      <c r="L65" s="137"/>
      <c r="M65" s="137"/>
      <c r="N65" s="137">
        <f>'将来負担比率（分子）の構造'!M$42</f>
        <v>111</v>
      </c>
      <c r="O65" s="137"/>
      <c r="P65" s="137"/>
    </row>
    <row r="66" spans="1:16" x14ac:dyDescent="0.15">
      <c r="A66" s="137" t="s">
        <v>25</v>
      </c>
      <c r="B66" s="137">
        <f>'将来負担比率（分子）の構造'!I$41</f>
        <v>5005</v>
      </c>
      <c r="C66" s="137"/>
      <c r="D66" s="137"/>
      <c r="E66" s="137">
        <f>'将来負担比率（分子）の構造'!J$41</f>
        <v>4939</v>
      </c>
      <c r="F66" s="137"/>
      <c r="G66" s="137"/>
      <c r="H66" s="137">
        <f>'将来負担比率（分子）の構造'!K$41</f>
        <v>5596</v>
      </c>
      <c r="I66" s="137"/>
      <c r="J66" s="137"/>
      <c r="K66" s="137">
        <f>'将来負担比率（分子）の構造'!L$41</f>
        <v>5480</v>
      </c>
      <c r="L66" s="137"/>
      <c r="M66" s="137"/>
      <c r="N66" s="137">
        <f>'将来負担比率（分子）の構造'!M$41</f>
        <v>6478</v>
      </c>
      <c r="O66" s="137"/>
      <c r="P66" s="137"/>
    </row>
    <row r="67" spans="1:16" x14ac:dyDescent="0.15">
      <c r="A67" s="137" t="s">
        <v>62</v>
      </c>
      <c r="B67" s="137" t="e">
        <f>NA()</f>
        <v>#N/A</v>
      </c>
      <c r="C67" s="137">
        <f>IF(ISNUMBER('将来負担比率（分子）の構造'!I$53), IF('将来負担比率（分子）の構造'!I$53 &lt; 0, 0, '将来負担比率（分子）の構造'!I$53), NA())</f>
        <v>464</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369</v>
      </c>
      <c r="J67" s="137" t="e">
        <f>NA()</f>
        <v>#N/A</v>
      </c>
      <c r="K67" s="137" t="e">
        <f>NA()</f>
        <v>#N/A</v>
      </c>
      <c r="L67" s="137">
        <f>IF(ISNUMBER('将来負担比率（分子）の構造'!L$53), IF('将来負担比率（分子）の構造'!L$53 &lt; 0, 0, '将来負担比率（分子）の構造'!L$53), NA())</f>
        <v>328</v>
      </c>
      <c r="M67" s="137" t="e">
        <f>NA()</f>
        <v>#N/A</v>
      </c>
      <c r="N67" s="137" t="e">
        <f>NA()</f>
        <v>#N/A</v>
      </c>
      <c r="O67" s="137">
        <f>IF(ISNUMBER('将来負担比率（分子）の構造'!M$53), IF('将来負担比率（分子）の構造'!M$53 &lt; 0, 0, '将来負担比率（分子）の構造'!M$53), NA())</f>
        <v>694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196</v>
      </c>
      <c r="DI1" s="572"/>
      <c r="DJ1" s="572"/>
      <c r="DK1" s="572"/>
      <c r="DL1" s="572"/>
      <c r="DM1" s="572"/>
      <c r="DN1" s="573"/>
      <c r="DP1" s="571" t="s">
        <v>197</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574" t="s">
        <v>199</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200</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201</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15">
      <c r="B4" s="574" t="s">
        <v>1</v>
      </c>
      <c r="C4" s="575"/>
      <c r="D4" s="575"/>
      <c r="E4" s="575"/>
      <c r="F4" s="575"/>
      <c r="G4" s="575"/>
      <c r="H4" s="575"/>
      <c r="I4" s="575"/>
      <c r="J4" s="575"/>
      <c r="K4" s="575"/>
      <c r="L4" s="575"/>
      <c r="M4" s="575"/>
      <c r="N4" s="575"/>
      <c r="O4" s="575"/>
      <c r="P4" s="575"/>
      <c r="Q4" s="576"/>
      <c r="R4" s="574" t="s">
        <v>202</v>
      </c>
      <c r="S4" s="575"/>
      <c r="T4" s="575"/>
      <c r="U4" s="575"/>
      <c r="V4" s="575"/>
      <c r="W4" s="575"/>
      <c r="X4" s="575"/>
      <c r="Y4" s="576"/>
      <c r="Z4" s="574" t="s">
        <v>203</v>
      </c>
      <c r="AA4" s="575"/>
      <c r="AB4" s="575"/>
      <c r="AC4" s="576"/>
      <c r="AD4" s="574" t="s">
        <v>204</v>
      </c>
      <c r="AE4" s="575"/>
      <c r="AF4" s="575"/>
      <c r="AG4" s="575"/>
      <c r="AH4" s="575"/>
      <c r="AI4" s="575"/>
      <c r="AJ4" s="575"/>
      <c r="AK4" s="576"/>
      <c r="AL4" s="574" t="s">
        <v>203</v>
      </c>
      <c r="AM4" s="575"/>
      <c r="AN4" s="575"/>
      <c r="AO4" s="576"/>
      <c r="AP4" s="580" t="s">
        <v>205</v>
      </c>
      <c r="AQ4" s="580"/>
      <c r="AR4" s="580"/>
      <c r="AS4" s="580"/>
      <c r="AT4" s="580"/>
      <c r="AU4" s="580"/>
      <c r="AV4" s="580"/>
      <c r="AW4" s="580"/>
      <c r="AX4" s="580"/>
      <c r="AY4" s="580"/>
      <c r="AZ4" s="580"/>
      <c r="BA4" s="580"/>
      <c r="BB4" s="580"/>
      <c r="BC4" s="580"/>
      <c r="BD4" s="580"/>
      <c r="BE4" s="580"/>
      <c r="BF4" s="580"/>
      <c r="BG4" s="580" t="s">
        <v>206</v>
      </c>
      <c r="BH4" s="580"/>
      <c r="BI4" s="580"/>
      <c r="BJ4" s="580"/>
      <c r="BK4" s="580"/>
      <c r="BL4" s="580"/>
      <c r="BM4" s="580"/>
      <c r="BN4" s="580"/>
      <c r="BO4" s="580" t="s">
        <v>203</v>
      </c>
      <c r="BP4" s="580"/>
      <c r="BQ4" s="580"/>
      <c r="BR4" s="580"/>
      <c r="BS4" s="580" t="s">
        <v>207</v>
      </c>
      <c r="BT4" s="580"/>
      <c r="BU4" s="580"/>
      <c r="BV4" s="580"/>
      <c r="BW4" s="580"/>
      <c r="BX4" s="580"/>
      <c r="BY4" s="580"/>
      <c r="BZ4" s="580"/>
      <c r="CA4" s="580"/>
      <c r="CB4" s="580"/>
      <c r="CD4" s="577" t="s">
        <v>208</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x14ac:dyDescent="0.15">
      <c r="B5" s="581" t="s">
        <v>209</v>
      </c>
      <c r="C5" s="582"/>
      <c r="D5" s="582"/>
      <c r="E5" s="582"/>
      <c r="F5" s="582"/>
      <c r="G5" s="582"/>
      <c r="H5" s="582"/>
      <c r="I5" s="582"/>
      <c r="J5" s="582"/>
      <c r="K5" s="582"/>
      <c r="L5" s="582"/>
      <c r="M5" s="582"/>
      <c r="N5" s="582"/>
      <c r="O5" s="582"/>
      <c r="P5" s="582"/>
      <c r="Q5" s="583"/>
      <c r="R5" s="584">
        <v>250515</v>
      </c>
      <c r="S5" s="585"/>
      <c r="T5" s="585"/>
      <c r="U5" s="585"/>
      <c r="V5" s="585"/>
      <c r="W5" s="585"/>
      <c r="X5" s="585"/>
      <c r="Y5" s="586"/>
      <c r="Z5" s="587">
        <v>4.7</v>
      </c>
      <c r="AA5" s="587"/>
      <c r="AB5" s="587"/>
      <c r="AC5" s="587"/>
      <c r="AD5" s="588">
        <v>250515</v>
      </c>
      <c r="AE5" s="588"/>
      <c r="AF5" s="588"/>
      <c r="AG5" s="588"/>
      <c r="AH5" s="588"/>
      <c r="AI5" s="588"/>
      <c r="AJ5" s="588"/>
      <c r="AK5" s="588"/>
      <c r="AL5" s="589">
        <v>10.5</v>
      </c>
      <c r="AM5" s="590"/>
      <c r="AN5" s="590"/>
      <c r="AO5" s="591"/>
      <c r="AP5" s="581" t="s">
        <v>210</v>
      </c>
      <c r="AQ5" s="582"/>
      <c r="AR5" s="582"/>
      <c r="AS5" s="582"/>
      <c r="AT5" s="582"/>
      <c r="AU5" s="582"/>
      <c r="AV5" s="582"/>
      <c r="AW5" s="582"/>
      <c r="AX5" s="582"/>
      <c r="AY5" s="582"/>
      <c r="AZ5" s="582"/>
      <c r="BA5" s="582"/>
      <c r="BB5" s="582"/>
      <c r="BC5" s="582"/>
      <c r="BD5" s="582"/>
      <c r="BE5" s="582"/>
      <c r="BF5" s="583"/>
      <c r="BG5" s="595">
        <v>250515</v>
      </c>
      <c r="BH5" s="596"/>
      <c r="BI5" s="596"/>
      <c r="BJ5" s="596"/>
      <c r="BK5" s="596"/>
      <c r="BL5" s="596"/>
      <c r="BM5" s="596"/>
      <c r="BN5" s="597"/>
      <c r="BO5" s="598">
        <v>100</v>
      </c>
      <c r="BP5" s="598"/>
      <c r="BQ5" s="598"/>
      <c r="BR5" s="598"/>
      <c r="BS5" s="599">
        <v>1389</v>
      </c>
      <c r="BT5" s="599"/>
      <c r="BU5" s="599"/>
      <c r="BV5" s="599"/>
      <c r="BW5" s="599"/>
      <c r="BX5" s="599"/>
      <c r="BY5" s="599"/>
      <c r="BZ5" s="599"/>
      <c r="CA5" s="599"/>
      <c r="CB5" s="603"/>
      <c r="CD5" s="577" t="s">
        <v>205</v>
      </c>
      <c r="CE5" s="578"/>
      <c r="CF5" s="578"/>
      <c r="CG5" s="578"/>
      <c r="CH5" s="578"/>
      <c r="CI5" s="578"/>
      <c r="CJ5" s="578"/>
      <c r="CK5" s="578"/>
      <c r="CL5" s="578"/>
      <c r="CM5" s="578"/>
      <c r="CN5" s="578"/>
      <c r="CO5" s="578"/>
      <c r="CP5" s="578"/>
      <c r="CQ5" s="579"/>
      <c r="CR5" s="577" t="s">
        <v>211</v>
      </c>
      <c r="CS5" s="578"/>
      <c r="CT5" s="578"/>
      <c r="CU5" s="578"/>
      <c r="CV5" s="578"/>
      <c r="CW5" s="578"/>
      <c r="CX5" s="578"/>
      <c r="CY5" s="579"/>
      <c r="CZ5" s="577" t="s">
        <v>203</v>
      </c>
      <c r="DA5" s="578"/>
      <c r="DB5" s="578"/>
      <c r="DC5" s="579"/>
      <c r="DD5" s="577" t="s">
        <v>212</v>
      </c>
      <c r="DE5" s="578"/>
      <c r="DF5" s="578"/>
      <c r="DG5" s="578"/>
      <c r="DH5" s="578"/>
      <c r="DI5" s="578"/>
      <c r="DJ5" s="578"/>
      <c r="DK5" s="578"/>
      <c r="DL5" s="578"/>
      <c r="DM5" s="578"/>
      <c r="DN5" s="578"/>
      <c r="DO5" s="578"/>
      <c r="DP5" s="579"/>
      <c r="DQ5" s="577" t="s">
        <v>213</v>
      </c>
      <c r="DR5" s="578"/>
      <c r="DS5" s="578"/>
      <c r="DT5" s="578"/>
      <c r="DU5" s="578"/>
      <c r="DV5" s="578"/>
      <c r="DW5" s="578"/>
      <c r="DX5" s="578"/>
      <c r="DY5" s="578"/>
      <c r="DZ5" s="578"/>
      <c r="EA5" s="578"/>
      <c r="EB5" s="578"/>
      <c r="EC5" s="579"/>
    </row>
    <row r="6" spans="2:143" ht="11.25" customHeight="1" x14ac:dyDescent="0.15">
      <c r="B6" s="592" t="s">
        <v>214</v>
      </c>
      <c r="C6" s="593"/>
      <c r="D6" s="593"/>
      <c r="E6" s="593"/>
      <c r="F6" s="593"/>
      <c r="G6" s="593"/>
      <c r="H6" s="593"/>
      <c r="I6" s="593"/>
      <c r="J6" s="593"/>
      <c r="K6" s="593"/>
      <c r="L6" s="593"/>
      <c r="M6" s="593"/>
      <c r="N6" s="593"/>
      <c r="O6" s="593"/>
      <c r="P6" s="593"/>
      <c r="Q6" s="594"/>
      <c r="R6" s="595">
        <v>59048</v>
      </c>
      <c r="S6" s="596"/>
      <c r="T6" s="596"/>
      <c r="U6" s="596"/>
      <c r="V6" s="596"/>
      <c r="W6" s="596"/>
      <c r="X6" s="596"/>
      <c r="Y6" s="597"/>
      <c r="Z6" s="598">
        <v>1.1000000000000001</v>
      </c>
      <c r="AA6" s="598"/>
      <c r="AB6" s="598"/>
      <c r="AC6" s="598"/>
      <c r="AD6" s="599">
        <v>59048</v>
      </c>
      <c r="AE6" s="599"/>
      <c r="AF6" s="599"/>
      <c r="AG6" s="599"/>
      <c r="AH6" s="599"/>
      <c r="AI6" s="599"/>
      <c r="AJ6" s="599"/>
      <c r="AK6" s="599"/>
      <c r="AL6" s="600">
        <v>2.5</v>
      </c>
      <c r="AM6" s="601"/>
      <c r="AN6" s="601"/>
      <c r="AO6" s="602"/>
      <c r="AP6" s="592" t="s">
        <v>215</v>
      </c>
      <c r="AQ6" s="593"/>
      <c r="AR6" s="593"/>
      <c r="AS6" s="593"/>
      <c r="AT6" s="593"/>
      <c r="AU6" s="593"/>
      <c r="AV6" s="593"/>
      <c r="AW6" s="593"/>
      <c r="AX6" s="593"/>
      <c r="AY6" s="593"/>
      <c r="AZ6" s="593"/>
      <c r="BA6" s="593"/>
      <c r="BB6" s="593"/>
      <c r="BC6" s="593"/>
      <c r="BD6" s="593"/>
      <c r="BE6" s="593"/>
      <c r="BF6" s="594"/>
      <c r="BG6" s="595">
        <v>250515</v>
      </c>
      <c r="BH6" s="596"/>
      <c r="BI6" s="596"/>
      <c r="BJ6" s="596"/>
      <c r="BK6" s="596"/>
      <c r="BL6" s="596"/>
      <c r="BM6" s="596"/>
      <c r="BN6" s="597"/>
      <c r="BO6" s="598">
        <v>100</v>
      </c>
      <c r="BP6" s="598"/>
      <c r="BQ6" s="598"/>
      <c r="BR6" s="598"/>
      <c r="BS6" s="599">
        <v>1389</v>
      </c>
      <c r="BT6" s="599"/>
      <c r="BU6" s="599"/>
      <c r="BV6" s="599"/>
      <c r="BW6" s="599"/>
      <c r="BX6" s="599"/>
      <c r="BY6" s="599"/>
      <c r="BZ6" s="599"/>
      <c r="CA6" s="599"/>
      <c r="CB6" s="603"/>
      <c r="CD6" s="606" t="s">
        <v>216</v>
      </c>
      <c r="CE6" s="607"/>
      <c r="CF6" s="607"/>
      <c r="CG6" s="607"/>
      <c r="CH6" s="607"/>
      <c r="CI6" s="607"/>
      <c r="CJ6" s="607"/>
      <c r="CK6" s="607"/>
      <c r="CL6" s="607"/>
      <c r="CM6" s="607"/>
      <c r="CN6" s="607"/>
      <c r="CO6" s="607"/>
      <c r="CP6" s="607"/>
      <c r="CQ6" s="608"/>
      <c r="CR6" s="595">
        <v>53059</v>
      </c>
      <c r="CS6" s="596"/>
      <c r="CT6" s="596"/>
      <c r="CU6" s="596"/>
      <c r="CV6" s="596"/>
      <c r="CW6" s="596"/>
      <c r="CX6" s="596"/>
      <c r="CY6" s="597"/>
      <c r="CZ6" s="598">
        <v>1</v>
      </c>
      <c r="DA6" s="598"/>
      <c r="DB6" s="598"/>
      <c r="DC6" s="598"/>
      <c r="DD6" s="604" t="s">
        <v>217</v>
      </c>
      <c r="DE6" s="596"/>
      <c r="DF6" s="596"/>
      <c r="DG6" s="596"/>
      <c r="DH6" s="596"/>
      <c r="DI6" s="596"/>
      <c r="DJ6" s="596"/>
      <c r="DK6" s="596"/>
      <c r="DL6" s="596"/>
      <c r="DM6" s="596"/>
      <c r="DN6" s="596"/>
      <c r="DO6" s="596"/>
      <c r="DP6" s="597"/>
      <c r="DQ6" s="604">
        <v>53056</v>
      </c>
      <c r="DR6" s="596"/>
      <c r="DS6" s="596"/>
      <c r="DT6" s="596"/>
      <c r="DU6" s="596"/>
      <c r="DV6" s="596"/>
      <c r="DW6" s="596"/>
      <c r="DX6" s="596"/>
      <c r="DY6" s="596"/>
      <c r="DZ6" s="596"/>
      <c r="EA6" s="596"/>
      <c r="EB6" s="596"/>
      <c r="EC6" s="605"/>
    </row>
    <row r="7" spans="2:143" ht="11.25" customHeight="1" x14ac:dyDescent="0.15">
      <c r="B7" s="592" t="s">
        <v>218</v>
      </c>
      <c r="C7" s="593"/>
      <c r="D7" s="593"/>
      <c r="E7" s="593"/>
      <c r="F7" s="593"/>
      <c r="G7" s="593"/>
      <c r="H7" s="593"/>
      <c r="I7" s="593"/>
      <c r="J7" s="593"/>
      <c r="K7" s="593"/>
      <c r="L7" s="593"/>
      <c r="M7" s="593"/>
      <c r="N7" s="593"/>
      <c r="O7" s="593"/>
      <c r="P7" s="593"/>
      <c r="Q7" s="594"/>
      <c r="R7" s="595">
        <v>263</v>
      </c>
      <c r="S7" s="596"/>
      <c r="T7" s="596"/>
      <c r="U7" s="596"/>
      <c r="V7" s="596"/>
      <c r="W7" s="596"/>
      <c r="X7" s="596"/>
      <c r="Y7" s="597"/>
      <c r="Z7" s="598">
        <v>0</v>
      </c>
      <c r="AA7" s="598"/>
      <c r="AB7" s="598"/>
      <c r="AC7" s="598"/>
      <c r="AD7" s="599">
        <v>263</v>
      </c>
      <c r="AE7" s="599"/>
      <c r="AF7" s="599"/>
      <c r="AG7" s="599"/>
      <c r="AH7" s="599"/>
      <c r="AI7" s="599"/>
      <c r="AJ7" s="599"/>
      <c r="AK7" s="599"/>
      <c r="AL7" s="600">
        <v>0</v>
      </c>
      <c r="AM7" s="601"/>
      <c r="AN7" s="601"/>
      <c r="AO7" s="602"/>
      <c r="AP7" s="592" t="s">
        <v>219</v>
      </c>
      <c r="AQ7" s="593"/>
      <c r="AR7" s="593"/>
      <c r="AS7" s="593"/>
      <c r="AT7" s="593"/>
      <c r="AU7" s="593"/>
      <c r="AV7" s="593"/>
      <c r="AW7" s="593"/>
      <c r="AX7" s="593"/>
      <c r="AY7" s="593"/>
      <c r="AZ7" s="593"/>
      <c r="BA7" s="593"/>
      <c r="BB7" s="593"/>
      <c r="BC7" s="593"/>
      <c r="BD7" s="593"/>
      <c r="BE7" s="593"/>
      <c r="BF7" s="594"/>
      <c r="BG7" s="595">
        <v>113673</v>
      </c>
      <c r="BH7" s="596"/>
      <c r="BI7" s="596"/>
      <c r="BJ7" s="596"/>
      <c r="BK7" s="596"/>
      <c r="BL7" s="596"/>
      <c r="BM7" s="596"/>
      <c r="BN7" s="597"/>
      <c r="BO7" s="598">
        <v>45.4</v>
      </c>
      <c r="BP7" s="598"/>
      <c r="BQ7" s="598"/>
      <c r="BR7" s="598"/>
      <c r="BS7" s="599">
        <v>1389</v>
      </c>
      <c r="BT7" s="599"/>
      <c r="BU7" s="599"/>
      <c r="BV7" s="599"/>
      <c r="BW7" s="599"/>
      <c r="BX7" s="599"/>
      <c r="BY7" s="599"/>
      <c r="BZ7" s="599"/>
      <c r="CA7" s="599"/>
      <c r="CB7" s="603"/>
      <c r="CD7" s="609" t="s">
        <v>220</v>
      </c>
      <c r="CE7" s="610"/>
      <c r="CF7" s="610"/>
      <c r="CG7" s="610"/>
      <c r="CH7" s="610"/>
      <c r="CI7" s="610"/>
      <c r="CJ7" s="610"/>
      <c r="CK7" s="610"/>
      <c r="CL7" s="610"/>
      <c r="CM7" s="610"/>
      <c r="CN7" s="610"/>
      <c r="CO7" s="610"/>
      <c r="CP7" s="610"/>
      <c r="CQ7" s="611"/>
      <c r="CR7" s="595">
        <v>813222</v>
      </c>
      <c r="CS7" s="596"/>
      <c r="CT7" s="596"/>
      <c r="CU7" s="596"/>
      <c r="CV7" s="596"/>
      <c r="CW7" s="596"/>
      <c r="CX7" s="596"/>
      <c r="CY7" s="597"/>
      <c r="CZ7" s="598">
        <v>15.7</v>
      </c>
      <c r="DA7" s="598"/>
      <c r="DB7" s="598"/>
      <c r="DC7" s="598"/>
      <c r="DD7" s="604">
        <v>41491</v>
      </c>
      <c r="DE7" s="596"/>
      <c r="DF7" s="596"/>
      <c r="DG7" s="596"/>
      <c r="DH7" s="596"/>
      <c r="DI7" s="596"/>
      <c r="DJ7" s="596"/>
      <c r="DK7" s="596"/>
      <c r="DL7" s="596"/>
      <c r="DM7" s="596"/>
      <c r="DN7" s="596"/>
      <c r="DO7" s="596"/>
      <c r="DP7" s="597"/>
      <c r="DQ7" s="604">
        <v>674173</v>
      </c>
      <c r="DR7" s="596"/>
      <c r="DS7" s="596"/>
      <c r="DT7" s="596"/>
      <c r="DU7" s="596"/>
      <c r="DV7" s="596"/>
      <c r="DW7" s="596"/>
      <c r="DX7" s="596"/>
      <c r="DY7" s="596"/>
      <c r="DZ7" s="596"/>
      <c r="EA7" s="596"/>
      <c r="EB7" s="596"/>
      <c r="EC7" s="605"/>
    </row>
    <row r="8" spans="2:143" ht="11.25" customHeight="1" x14ac:dyDescent="0.15">
      <c r="B8" s="592" t="s">
        <v>221</v>
      </c>
      <c r="C8" s="593"/>
      <c r="D8" s="593"/>
      <c r="E8" s="593"/>
      <c r="F8" s="593"/>
      <c r="G8" s="593"/>
      <c r="H8" s="593"/>
      <c r="I8" s="593"/>
      <c r="J8" s="593"/>
      <c r="K8" s="593"/>
      <c r="L8" s="593"/>
      <c r="M8" s="593"/>
      <c r="N8" s="593"/>
      <c r="O8" s="593"/>
      <c r="P8" s="593"/>
      <c r="Q8" s="594"/>
      <c r="R8" s="595">
        <v>487</v>
      </c>
      <c r="S8" s="596"/>
      <c r="T8" s="596"/>
      <c r="U8" s="596"/>
      <c r="V8" s="596"/>
      <c r="W8" s="596"/>
      <c r="X8" s="596"/>
      <c r="Y8" s="597"/>
      <c r="Z8" s="598">
        <v>0</v>
      </c>
      <c r="AA8" s="598"/>
      <c r="AB8" s="598"/>
      <c r="AC8" s="598"/>
      <c r="AD8" s="599">
        <v>487</v>
      </c>
      <c r="AE8" s="599"/>
      <c r="AF8" s="599"/>
      <c r="AG8" s="599"/>
      <c r="AH8" s="599"/>
      <c r="AI8" s="599"/>
      <c r="AJ8" s="599"/>
      <c r="AK8" s="599"/>
      <c r="AL8" s="600">
        <v>0</v>
      </c>
      <c r="AM8" s="601"/>
      <c r="AN8" s="601"/>
      <c r="AO8" s="602"/>
      <c r="AP8" s="592" t="s">
        <v>222</v>
      </c>
      <c r="AQ8" s="593"/>
      <c r="AR8" s="593"/>
      <c r="AS8" s="593"/>
      <c r="AT8" s="593"/>
      <c r="AU8" s="593"/>
      <c r="AV8" s="593"/>
      <c r="AW8" s="593"/>
      <c r="AX8" s="593"/>
      <c r="AY8" s="593"/>
      <c r="AZ8" s="593"/>
      <c r="BA8" s="593"/>
      <c r="BB8" s="593"/>
      <c r="BC8" s="593"/>
      <c r="BD8" s="593"/>
      <c r="BE8" s="593"/>
      <c r="BF8" s="594"/>
      <c r="BG8" s="595">
        <v>3681</v>
      </c>
      <c r="BH8" s="596"/>
      <c r="BI8" s="596"/>
      <c r="BJ8" s="596"/>
      <c r="BK8" s="596"/>
      <c r="BL8" s="596"/>
      <c r="BM8" s="596"/>
      <c r="BN8" s="597"/>
      <c r="BO8" s="598">
        <v>1.5</v>
      </c>
      <c r="BP8" s="598"/>
      <c r="BQ8" s="598"/>
      <c r="BR8" s="598"/>
      <c r="BS8" s="604" t="s">
        <v>112</v>
      </c>
      <c r="BT8" s="596"/>
      <c r="BU8" s="596"/>
      <c r="BV8" s="596"/>
      <c r="BW8" s="596"/>
      <c r="BX8" s="596"/>
      <c r="BY8" s="596"/>
      <c r="BZ8" s="596"/>
      <c r="CA8" s="596"/>
      <c r="CB8" s="605"/>
      <c r="CD8" s="609" t="s">
        <v>223</v>
      </c>
      <c r="CE8" s="610"/>
      <c r="CF8" s="610"/>
      <c r="CG8" s="610"/>
      <c r="CH8" s="610"/>
      <c r="CI8" s="610"/>
      <c r="CJ8" s="610"/>
      <c r="CK8" s="610"/>
      <c r="CL8" s="610"/>
      <c r="CM8" s="610"/>
      <c r="CN8" s="610"/>
      <c r="CO8" s="610"/>
      <c r="CP8" s="610"/>
      <c r="CQ8" s="611"/>
      <c r="CR8" s="595">
        <v>722248</v>
      </c>
      <c r="CS8" s="596"/>
      <c r="CT8" s="596"/>
      <c r="CU8" s="596"/>
      <c r="CV8" s="596"/>
      <c r="CW8" s="596"/>
      <c r="CX8" s="596"/>
      <c r="CY8" s="597"/>
      <c r="CZ8" s="598">
        <v>13.9</v>
      </c>
      <c r="DA8" s="598"/>
      <c r="DB8" s="598"/>
      <c r="DC8" s="598"/>
      <c r="DD8" s="604">
        <v>756</v>
      </c>
      <c r="DE8" s="596"/>
      <c r="DF8" s="596"/>
      <c r="DG8" s="596"/>
      <c r="DH8" s="596"/>
      <c r="DI8" s="596"/>
      <c r="DJ8" s="596"/>
      <c r="DK8" s="596"/>
      <c r="DL8" s="596"/>
      <c r="DM8" s="596"/>
      <c r="DN8" s="596"/>
      <c r="DO8" s="596"/>
      <c r="DP8" s="597"/>
      <c r="DQ8" s="604">
        <v>408177</v>
      </c>
      <c r="DR8" s="596"/>
      <c r="DS8" s="596"/>
      <c r="DT8" s="596"/>
      <c r="DU8" s="596"/>
      <c r="DV8" s="596"/>
      <c r="DW8" s="596"/>
      <c r="DX8" s="596"/>
      <c r="DY8" s="596"/>
      <c r="DZ8" s="596"/>
      <c r="EA8" s="596"/>
      <c r="EB8" s="596"/>
      <c r="EC8" s="605"/>
    </row>
    <row r="9" spans="2:143" ht="11.25" customHeight="1" x14ac:dyDescent="0.15">
      <c r="B9" s="592" t="s">
        <v>224</v>
      </c>
      <c r="C9" s="593"/>
      <c r="D9" s="593"/>
      <c r="E9" s="593"/>
      <c r="F9" s="593"/>
      <c r="G9" s="593"/>
      <c r="H9" s="593"/>
      <c r="I9" s="593"/>
      <c r="J9" s="593"/>
      <c r="K9" s="593"/>
      <c r="L9" s="593"/>
      <c r="M9" s="593"/>
      <c r="N9" s="593"/>
      <c r="O9" s="593"/>
      <c r="P9" s="593"/>
      <c r="Q9" s="594"/>
      <c r="R9" s="595">
        <v>292</v>
      </c>
      <c r="S9" s="596"/>
      <c r="T9" s="596"/>
      <c r="U9" s="596"/>
      <c r="V9" s="596"/>
      <c r="W9" s="596"/>
      <c r="X9" s="596"/>
      <c r="Y9" s="597"/>
      <c r="Z9" s="598">
        <v>0</v>
      </c>
      <c r="AA9" s="598"/>
      <c r="AB9" s="598"/>
      <c r="AC9" s="598"/>
      <c r="AD9" s="599">
        <v>292</v>
      </c>
      <c r="AE9" s="599"/>
      <c r="AF9" s="599"/>
      <c r="AG9" s="599"/>
      <c r="AH9" s="599"/>
      <c r="AI9" s="599"/>
      <c r="AJ9" s="599"/>
      <c r="AK9" s="599"/>
      <c r="AL9" s="600">
        <v>0</v>
      </c>
      <c r="AM9" s="601"/>
      <c r="AN9" s="601"/>
      <c r="AO9" s="602"/>
      <c r="AP9" s="592" t="s">
        <v>225</v>
      </c>
      <c r="AQ9" s="593"/>
      <c r="AR9" s="593"/>
      <c r="AS9" s="593"/>
      <c r="AT9" s="593"/>
      <c r="AU9" s="593"/>
      <c r="AV9" s="593"/>
      <c r="AW9" s="593"/>
      <c r="AX9" s="593"/>
      <c r="AY9" s="593"/>
      <c r="AZ9" s="593"/>
      <c r="BA9" s="593"/>
      <c r="BB9" s="593"/>
      <c r="BC9" s="593"/>
      <c r="BD9" s="593"/>
      <c r="BE9" s="593"/>
      <c r="BF9" s="594"/>
      <c r="BG9" s="595">
        <v>94065</v>
      </c>
      <c r="BH9" s="596"/>
      <c r="BI9" s="596"/>
      <c r="BJ9" s="596"/>
      <c r="BK9" s="596"/>
      <c r="BL9" s="596"/>
      <c r="BM9" s="596"/>
      <c r="BN9" s="597"/>
      <c r="BO9" s="598">
        <v>37.5</v>
      </c>
      <c r="BP9" s="598"/>
      <c r="BQ9" s="598"/>
      <c r="BR9" s="598"/>
      <c r="BS9" s="604" t="s">
        <v>112</v>
      </c>
      <c r="BT9" s="596"/>
      <c r="BU9" s="596"/>
      <c r="BV9" s="596"/>
      <c r="BW9" s="596"/>
      <c r="BX9" s="596"/>
      <c r="BY9" s="596"/>
      <c r="BZ9" s="596"/>
      <c r="CA9" s="596"/>
      <c r="CB9" s="605"/>
      <c r="CD9" s="609" t="s">
        <v>226</v>
      </c>
      <c r="CE9" s="610"/>
      <c r="CF9" s="610"/>
      <c r="CG9" s="610"/>
      <c r="CH9" s="610"/>
      <c r="CI9" s="610"/>
      <c r="CJ9" s="610"/>
      <c r="CK9" s="610"/>
      <c r="CL9" s="610"/>
      <c r="CM9" s="610"/>
      <c r="CN9" s="610"/>
      <c r="CO9" s="610"/>
      <c r="CP9" s="610"/>
      <c r="CQ9" s="611"/>
      <c r="CR9" s="595">
        <v>385659</v>
      </c>
      <c r="CS9" s="596"/>
      <c r="CT9" s="596"/>
      <c r="CU9" s="596"/>
      <c r="CV9" s="596"/>
      <c r="CW9" s="596"/>
      <c r="CX9" s="596"/>
      <c r="CY9" s="597"/>
      <c r="CZ9" s="598">
        <v>7.4</v>
      </c>
      <c r="DA9" s="598"/>
      <c r="DB9" s="598"/>
      <c r="DC9" s="598"/>
      <c r="DD9" s="604">
        <v>1778</v>
      </c>
      <c r="DE9" s="596"/>
      <c r="DF9" s="596"/>
      <c r="DG9" s="596"/>
      <c r="DH9" s="596"/>
      <c r="DI9" s="596"/>
      <c r="DJ9" s="596"/>
      <c r="DK9" s="596"/>
      <c r="DL9" s="596"/>
      <c r="DM9" s="596"/>
      <c r="DN9" s="596"/>
      <c r="DO9" s="596"/>
      <c r="DP9" s="597"/>
      <c r="DQ9" s="604">
        <v>361024</v>
      </c>
      <c r="DR9" s="596"/>
      <c r="DS9" s="596"/>
      <c r="DT9" s="596"/>
      <c r="DU9" s="596"/>
      <c r="DV9" s="596"/>
      <c r="DW9" s="596"/>
      <c r="DX9" s="596"/>
      <c r="DY9" s="596"/>
      <c r="DZ9" s="596"/>
      <c r="EA9" s="596"/>
      <c r="EB9" s="596"/>
      <c r="EC9" s="605"/>
    </row>
    <row r="10" spans="2:143" ht="11.25" customHeight="1" x14ac:dyDescent="0.15">
      <c r="B10" s="592" t="s">
        <v>227</v>
      </c>
      <c r="C10" s="593"/>
      <c r="D10" s="593"/>
      <c r="E10" s="593"/>
      <c r="F10" s="593"/>
      <c r="G10" s="593"/>
      <c r="H10" s="593"/>
      <c r="I10" s="593"/>
      <c r="J10" s="593"/>
      <c r="K10" s="593"/>
      <c r="L10" s="593"/>
      <c r="M10" s="593"/>
      <c r="N10" s="593"/>
      <c r="O10" s="593"/>
      <c r="P10" s="593"/>
      <c r="Q10" s="594"/>
      <c r="R10" s="595">
        <v>57211</v>
      </c>
      <c r="S10" s="596"/>
      <c r="T10" s="596"/>
      <c r="U10" s="596"/>
      <c r="V10" s="596"/>
      <c r="W10" s="596"/>
      <c r="X10" s="596"/>
      <c r="Y10" s="597"/>
      <c r="Z10" s="598">
        <v>1.1000000000000001</v>
      </c>
      <c r="AA10" s="598"/>
      <c r="AB10" s="598"/>
      <c r="AC10" s="598"/>
      <c r="AD10" s="599">
        <v>57211</v>
      </c>
      <c r="AE10" s="599"/>
      <c r="AF10" s="599"/>
      <c r="AG10" s="599"/>
      <c r="AH10" s="599"/>
      <c r="AI10" s="599"/>
      <c r="AJ10" s="599"/>
      <c r="AK10" s="599"/>
      <c r="AL10" s="600">
        <v>2.4</v>
      </c>
      <c r="AM10" s="601"/>
      <c r="AN10" s="601"/>
      <c r="AO10" s="602"/>
      <c r="AP10" s="592" t="s">
        <v>228</v>
      </c>
      <c r="AQ10" s="593"/>
      <c r="AR10" s="593"/>
      <c r="AS10" s="593"/>
      <c r="AT10" s="593"/>
      <c r="AU10" s="593"/>
      <c r="AV10" s="593"/>
      <c r="AW10" s="593"/>
      <c r="AX10" s="593"/>
      <c r="AY10" s="593"/>
      <c r="AZ10" s="593"/>
      <c r="BA10" s="593"/>
      <c r="BB10" s="593"/>
      <c r="BC10" s="593"/>
      <c r="BD10" s="593"/>
      <c r="BE10" s="593"/>
      <c r="BF10" s="594"/>
      <c r="BG10" s="595">
        <v>8923</v>
      </c>
      <c r="BH10" s="596"/>
      <c r="BI10" s="596"/>
      <c r="BJ10" s="596"/>
      <c r="BK10" s="596"/>
      <c r="BL10" s="596"/>
      <c r="BM10" s="596"/>
      <c r="BN10" s="597"/>
      <c r="BO10" s="598">
        <v>3.6</v>
      </c>
      <c r="BP10" s="598"/>
      <c r="BQ10" s="598"/>
      <c r="BR10" s="598"/>
      <c r="BS10" s="604" t="s">
        <v>112</v>
      </c>
      <c r="BT10" s="596"/>
      <c r="BU10" s="596"/>
      <c r="BV10" s="596"/>
      <c r="BW10" s="596"/>
      <c r="BX10" s="596"/>
      <c r="BY10" s="596"/>
      <c r="BZ10" s="596"/>
      <c r="CA10" s="596"/>
      <c r="CB10" s="605"/>
      <c r="CD10" s="609" t="s">
        <v>229</v>
      </c>
      <c r="CE10" s="610"/>
      <c r="CF10" s="610"/>
      <c r="CG10" s="610"/>
      <c r="CH10" s="610"/>
      <c r="CI10" s="610"/>
      <c r="CJ10" s="610"/>
      <c r="CK10" s="610"/>
      <c r="CL10" s="610"/>
      <c r="CM10" s="610"/>
      <c r="CN10" s="610"/>
      <c r="CO10" s="610"/>
      <c r="CP10" s="610"/>
      <c r="CQ10" s="611"/>
      <c r="CR10" s="595">
        <v>6972</v>
      </c>
      <c r="CS10" s="596"/>
      <c r="CT10" s="596"/>
      <c r="CU10" s="596"/>
      <c r="CV10" s="596"/>
      <c r="CW10" s="596"/>
      <c r="CX10" s="596"/>
      <c r="CY10" s="597"/>
      <c r="CZ10" s="598">
        <v>0.1</v>
      </c>
      <c r="DA10" s="598"/>
      <c r="DB10" s="598"/>
      <c r="DC10" s="598"/>
      <c r="DD10" s="604" t="s">
        <v>112</v>
      </c>
      <c r="DE10" s="596"/>
      <c r="DF10" s="596"/>
      <c r="DG10" s="596"/>
      <c r="DH10" s="596"/>
      <c r="DI10" s="596"/>
      <c r="DJ10" s="596"/>
      <c r="DK10" s="596"/>
      <c r="DL10" s="596"/>
      <c r="DM10" s="596"/>
      <c r="DN10" s="596"/>
      <c r="DO10" s="596"/>
      <c r="DP10" s="597"/>
      <c r="DQ10" s="604">
        <v>1972</v>
      </c>
      <c r="DR10" s="596"/>
      <c r="DS10" s="596"/>
      <c r="DT10" s="596"/>
      <c r="DU10" s="596"/>
      <c r="DV10" s="596"/>
      <c r="DW10" s="596"/>
      <c r="DX10" s="596"/>
      <c r="DY10" s="596"/>
      <c r="DZ10" s="596"/>
      <c r="EA10" s="596"/>
      <c r="EB10" s="596"/>
      <c r="EC10" s="605"/>
    </row>
    <row r="11" spans="2:143" ht="11.25" customHeight="1" x14ac:dyDescent="0.15">
      <c r="B11" s="592" t="s">
        <v>230</v>
      </c>
      <c r="C11" s="593"/>
      <c r="D11" s="593"/>
      <c r="E11" s="593"/>
      <c r="F11" s="593"/>
      <c r="G11" s="593"/>
      <c r="H11" s="593"/>
      <c r="I11" s="593"/>
      <c r="J11" s="593"/>
      <c r="K11" s="593"/>
      <c r="L11" s="593"/>
      <c r="M11" s="593"/>
      <c r="N11" s="593"/>
      <c r="O11" s="593"/>
      <c r="P11" s="593"/>
      <c r="Q11" s="594"/>
      <c r="R11" s="595" t="s">
        <v>112</v>
      </c>
      <c r="S11" s="596"/>
      <c r="T11" s="596"/>
      <c r="U11" s="596"/>
      <c r="V11" s="596"/>
      <c r="W11" s="596"/>
      <c r="X11" s="596"/>
      <c r="Y11" s="597"/>
      <c r="Z11" s="598" t="s">
        <v>112</v>
      </c>
      <c r="AA11" s="598"/>
      <c r="AB11" s="598"/>
      <c r="AC11" s="598"/>
      <c r="AD11" s="599" t="s">
        <v>112</v>
      </c>
      <c r="AE11" s="599"/>
      <c r="AF11" s="599"/>
      <c r="AG11" s="599"/>
      <c r="AH11" s="599"/>
      <c r="AI11" s="599"/>
      <c r="AJ11" s="599"/>
      <c r="AK11" s="599"/>
      <c r="AL11" s="600" t="s">
        <v>112</v>
      </c>
      <c r="AM11" s="601"/>
      <c r="AN11" s="601"/>
      <c r="AO11" s="602"/>
      <c r="AP11" s="592" t="s">
        <v>231</v>
      </c>
      <c r="AQ11" s="593"/>
      <c r="AR11" s="593"/>
      <c r="AS11" s="593"/>
      <c r="AT11" s="593"/>
      <c r="AU11" s="593"/>
      <c r="AV11" s="593"/>
      <c r="AW11" s="593"/>
      <c r="AX11" s="593"/>
      <c r="AY11" s="593"/>
      <c r="AZ11" s="593"/>
      <c r="BA11" s="593"/>
      <c r="BB11" s="593"/>
      <c r="BC11" s="593"/>
      <c r="BD11" s="593"/>
      <c r="BE11" s="593"/>
      <c r="BF11" s="594"/>
      <c r="BG11" s="595">
        <v>7004</v>
      </c>
      <c r="BH11" s="596"/>
      <c r="BI11" s="596"/>
      <c r="BJ11" s="596"/>
      <c r="BK11" s="596"/>
      <c r="BL11" s="596"/>
      <c r="BM11" s="596"/>
      <c r="BN11" s="597"/>
      <c r="BO11" s="598">
        <v>2.8</v>
      </c>
      <c r="BP11" s="598"/>
      <c r="BQ11" s="598"/>
      <c r="BR11" s="598"/>
      <c r="BS11" s="604">
        <v>1389</v>
      </c>
      <c r="BT11" s="596"/>
      <c r="BU11" s="596"/>
      <c r="BV11" s="596"/>
      <c r="BW11" s="596"/>
      <c r="BX11" s="596"/>
      <c r="BY11" s="596"/>
      <c r="BZ11" s="596"/>
      <c r="CA11" s="596"/>
      <c r="CB11" s="605"/>
      <c r="CD11" s="609" t="s">
        <v>232</v>
      </c>
      <c r="CE11" s="610"/>
      <c r="CF11" s="610"/>
      <c r="CG11" s="610"/>
      <c r="CH11" s="610"/>
      <c r="CI11" s="610"/>
      <c r="CJ11" s="610"/>
      <c r="CK11" s="610"/>
      <c r="CL11" s="610"/>
      <c r="CM11" s="610"/>
      <c r="CN11" s="610"/>
      <c r="CO11" s="610"/>
      <c r="CP11" s="610"/>
      <c r="CQ11" s="611"/>
      <c r="CR11" s="595">
        <v>527446</v>
      </c>
      <c r="CS11" s="596"/>
      <c r="CT11" s="596"/>
      <c r="CU11" s="596"/>
      <c r="CV11" s="596"/>
      <c r="CW11" s="596"/>
      <c r="CX11" s="596"/>
      <c r="CY11" s="597"/>
      <c r="CZ11" s="598">
        <v>10.199999999999999</v>
      </c>
      <c r="DA11" s="598"/>
      <c r="DB11" s="598"/>
      <c r="DC11" s="598"/>
      <c r="DD11" s="604">
        <v>58886</v>
      </c>
      <c r="DE11" s="596"/>
      <c r="DF11" s="596"/>
      <c r="DG11" s="596"/>
      <c r="DH11" s="596"/>
      <c r="DI11" s="596"/>
      <c r="DJ11" s="596"/>
      <c r="DK11" s="596"/>
      <c r="DL11" s="596"/>
      <c r="DM11" s="596"/>
      <c r="DN11" s="596"/>
      <c r="DO11" s="596"/>
      <c r="DP11" s="597"/>
      <c r="DQ11" s="604">
        <v>170568</v>
      </c>
      <c r="DR11" s="596"/>
      <c r="DS11" s="596"/>
      <c r="DT11" s="596"/>
      <c r="DU11" s="596"/>
      <c r="DV11" s="596"/>
      <c r="DW11" s="596"/>
      <c r="DX11" s="596"/>
      <c r="DY11" s="596"/>
      <c r="DZ11" s="596"/>
      <c r="EA11" s="596"/>
      <c r="EB11" s="596"/>
      <c r="EC11" s="605"/>
    </row>
    <row r="12" spans="2:143" ht="11.25" customHeight="1" x14ac:dyDescent="0.15">
      <c r="B12" s="592" t="s">
        <v>233</v>
      </c>
      <c r="C12" s="593"/>
      <c r="D12" s="593"/>
      <c r="E12" s="593"/>
      <c r="F12" s="593"/>
      <c r="G12" s="593"/>
      <c r="H12" s="593"/>
      <c r="I12" s="593"/>
      <c r="J12" s="593"/>
      <c r="K12" s="593"/>
      <c r="L12" s="593"/>
      <c r="M12" s="593"/>
      <c r="N12" s="593"/>
      <c r="O12" s="593"/>
      <c r="P12" s="593"/>
      <c r="Q12" s="594"/>
      <c r="R12" s="595" t="s">
        <v>112</v>
      </c>
      <c r="S12" s="596"/>
      <c r="T12" s="596"/>
      <c r="U12" s="596"/>
      <c r="V12" s="596"/>
      <c r="W12" s="596"/>
      <c r="X12" s="596"/>
      <c r="Y12" s="597"/>
      <c r="Z12" s="598" t="s">
        <v>112</v>
      </c>
      <c r="AA12" s="598"/>
      <c r="AB12" s="598"/>
      <c r="AC12" s="598"/>
      <c r="AD12" s="599" t="s">
        <v>112</v>
      </c>
      <c r="AE12" s="599"/>
      <c r="AF12" s="599"/>
      <c r="AG12" s="599"/>
      <c r="AH12" s="599"/>
      <c r="AI12" s="599"/>
      <c r="AJ12" s="599"/>
      <c r="AK12" s="599"/>
      <c r="AL12" s="600" t="s">
        <v>112</v>
      </c>
      <c r="AM12" s="601"/>
      <c r="AN12" s="601"/>
      <c r="AO12" s="602"/>
      <c r="AP12" s="592" t="s">
        <v>234</v>
      </c>
      <c r="AQ12" s="593"/>
      <c r="AR12" s="593"/>
      <c r="AS12" s="593"/>
      <c r="AT12" s="593"/>
      <c r="AU12" s="593"/>
      <c r="AV12" s="593"/>
      <c r="AW12" s="593"/>
      <c r="AX12" s="593"/>
      <c r="AY12" s="593"/>
      <c r="AZ12" s="593"/>
      <c r="BA12" s="593"/>
      <c r="BB12" s="593"/>
      <c r="BC12" s="593"/>
      <c r="BD12" s="593"/>
      <c r="BE12" s="593"/>
      <c r="BF12" s="594"/>
      <c r="BG12" s="595">
        <v>114934</v>
      </c>
      <c r="BH12" s="596"/>
      <c r="BI12" s="596"/>
      <c r="BJ12" s="596"/>
      <c r="BK12" s="596"/>
      <c r="BL12" s="596"/>
      <c r="BM12" s="596"/>
      <c r="BN12" s="597"/>
      <c r="BO12" s="598">
        <v>45.9</v>
      </c>
      <c r="BP12" s="598"/>
      <c r="BQ12" s="598"/>
      <c r="BR12" s="598"/>
      <c r="BS12" s="604" t="s">
        <v>112</v>
      </c>
      <c r="BT12" s="596"/>
      <c r="BU12" s="596"/>
      <c r="BV12" s="596"/>
      <c r="BW12" s="596"/>
      <c r="BX12" s="596"/>
      <c r="BY12" s="596"/>
      <c r="BZ12" s="596"/>
      <c r="CA12" s="596"/>
      <c r="CB12" s="605"/>
      <c r="CD12" s="609" t="s">
        <v>235</v>
      </c>
      <c r="CE12" s="610"/>
      <c r="CF12" s="610"/>
      <c r="CG12" s="610"/>
      <c r="CH12" s="610"/>
      <c r="CI12" s="610"/>
      <c r="CJ12" s="610"/>
      <c r="CK12" s="610"/>
      <c r="CL12" s="610"/>
      <c r="CM12" s="610"/>
      <c r="CN12" s="610"/>
      <c r="CO12" s="610"/>
      <c r="CP12" s="610"/>
      <c r="CQ12" s="611"/>
      <c r="CR12" s="595">
        <v>43564</v>
      </c>
      <c r="CS12" s="596"/>
      <c r="CT12" s="596"/>
      <c r="CU12" s="596"/>
      <c r="CV12" s="596"/>
      <c r="CW12" s="596"/>
      <c r="CX12" s="596"/>
      <c r="CY12" s="597"/>
      <c r="CZ12" s="598">
        <v>0.8</v>
      </c>
      <c r="DA12" s="598"/>
      <c r="DB12" s="598"/>
      <c r="DC12" s="598"/>
      <c r="DD12" s="604">
        <v>1890</v>
      </c>
      <c r="DE12" s="596"/>
      <c r="DF12" s="596"/>
      <c r="DG12" s="596"/>
      <c r="DH12" s="596"/>
      <c r="DI12" s="596"/>
      <c r="DJ12" s="596"/>
      <c r="DK12" s="596"/>
      <c r="DL12" s="596"/>
      <c r="DM12" s="596"/>
      <c r="DN12" s="596"/>
      <c r="DO12" s="596"/>
      <c r="DP12" s="597"/>
      <c r="DQ12" s="604">
        <v>16365</v>
      </c>
      <c r="DR12" s="596"/>
      <c r="DS12" s="596"/>
      <c r="DT12" s="596"/>
      <c r="DU12" s="596"/>
      <c r="DV12" s="596"/>
      <c r="DW12" s="596"/>
      <c r="DX12" s="596"/>
      <c r="DY12" s="596"/>
      <c r="DZ12" s="596"/>
      <c r="EA12" s="596"/>
      <c r="EB12" s="596"/>
      <c r="EC12" s="605"/>
    </row>
    <row r="13" spans="2:143" ht="11.25" customHeight="1" x14ac:dyDescent="0.15">
      <c r="B13" s="592" t="s">
        <v>236</v>
      </c>
      <c r="C13" s="593"/>
      <c r="D13" s="593"/>
      <c r="E13" s="593"/>
      <c r="F13" s="593"/>
      <c r="G13" s="593"/>
      <c r="H13" s="593"/>
      <c r="I13" s="593"/>
      <c r="J13" s="593"/>
      <c r="K13" s="593"/>
      <c r="L13" s="593"/>
      <c r="M13" s="593"/>
      <c r="N13" s="593"/>
      <c r="O13" s="593"/>
      <c r="P13" s="593"/>
      <c r="Q13" s="594"/>
      <c r="R13" s="595">
        <v>10107</v>
      </c>
      <c r="S13" s="596"/>
      <c r="T13" s="596"/>
      <c r="U13" s="596"/>
      <c r="V13" s="596"/>
      <c r="W13" s="596"/>
      <c r="X13" s="596"/>
      <c r="Y13" s="597"/>
      <c r="Z13" s="598">
        <v>0.2</v>
      </c>
      <c r="AA13" s="598"/>
      <c r="AB13" s="598"/>
      <c r="AC13" s="598"/>
      <c r="AD13" s="599">
        <v>10107</v>
      </c>
      <c r="AE13" s="599"/>
      <c r="AF13" s="599"/>
      <c r="AG13" s="599"/>
      <c r="AH13" s="599"/>
      <c r="AI13" s="599"/>
      <c r="AJ13" s="599"/>
      <c r="AK13" s="599"/>
      <c r="AL13" s="600">
        <v>0.4</v>
      </c>
      <c r="AM13" s="601"/>
      <c r="AN13" s="601"/>
      <c r="AO13" s="602"/>
      <c r="AP13" s="592" t="s">
        <v>237</v>
      </c>
      <c r="AQ13" s="593"/>
      <c r="AR13" s="593"/>
      <c r="AS13" s="593"/>
      <c r="AT13" s="593"/>
      <c r="AU13" s="593"/>
      <c r="AV13" s="593"/>
      <c r="AW13" s="593"/>
      <c r="AX13" s="593"/>
      <c r="AY13" s="593"/>
      <c r="AZ13" s="593"/>
      <c r="BA13" s="593"/>
      <c r="BB13" s="593"/>
      <c r="BC13" s="593"/>
      <c r="BD13" s="593"/>
      <c r="BE13" s="593"/>
      <c r="BF13" s="594"/>
      <c r="BG13" s="595">
        <v>113811</v>
      </c>
      <c r="BH13" s="596"/>
      <c r="BI13" s="596"/>
      <c r="BJ13" s="596"/>
      <c r="BK13" s="596"/>
      <c r="BL13" s="596"/>
      <c r="BM13" s="596"/>
      <c r="BN13" s="597"/>
      <c r="BO13" s="598">
        <v>45.4</v>
      </c>
      <c r="BP13" s="598"/>
      <c r="BQ13" s="598"/>
      <c r="BR13" s="598"/>
      <c r="BS13" s="604" t="s">
        <v>112</v>
      </c>
      <c r="BT13" s="596"/>
      <c r="BU13" s="596"/>
      <c r="BV13" s="596"/>
      <c r="BW13" s="596"/>
      <c r="BX13" s="596"/>
      <c r="BY13" s="596"/>
      <c r="BZ13" s="596"/>
      <c r="CA13" s="596"/>
      <c r="CB13" s="605"/>
      <c r="CD13" s="609" t="s">
        <v>238</v>
      </c>
      <c r="CE13" s="610"/>
      <c r="CF13" s="610"/>
      <c r="CG13" s="610"/>
      <c r="CH13" s="610"/>
      <c r="CI13" s="610"/>
      <c r="CJ13" s="610"/>
      <c r="CK13" s="610"/>
      <c r="CL13" s="610"/>
      <c r="CM13" s="610"/>
      <c r="CN13" s="610"/>
      <c r="CO13" s="610"/>
      <c r="CP13" s="610"/>
      <c r="CQ13" s="611"/>
      <c r="CR13" s="595">
        <v>487262</v>
      </c>
      <c r="CS13" s="596"/>
      <c r="CT13" s="596"/>
      <c r="CU13" s="596"/>
      <c r="CV13" s="596"/>
      <c r="CW13" s="596"/>
      <c r="CX13" s="596"/>
      <c r="CY13" s="597"/>
      <c r="CZ13" s="598">
        <v>9.4</v>
      </c>
      <c r="DA13" s="598"/>
      <c r="DB13" s="598"/>
      <c r="DC13" s="598"/>
      <c r="DD13" s="604">
        <v>241729</v>
      </c>
      <c r="DE13" s="596"/>
      <c r="DF13" s="596"/>
      <c r="DG13" s="596"/>
      <c r="DH13" s="596"/>
      <c r="DI13" s="596"/>
      <c r="DJ13" s="596"/>
      <c r="DK13" s="596"/>
      <c r="DL13" s="596"/>
      <c r="DM13" s="596"/>
      <c r="DN13" s="596"/>
      <c r="DO13" s="596"/>
      <c r="DP13" s="597"/>
      <c r="DQ13" s="604">
        <v>276499</v>
      </c>
      <c r="DR13" s="596"/>
      <c r="DS13" s="596"/>
      <c r="DT13" s="596"/>
      <c r="DU13" s="596"/>
      <c r="DV13" s="596"/>
      <c r="DW13" s="596"/>
      <c r="DX13" s="596"/>
      <c r="DY13" s="596"/>
      <c r="DZ13" s="596"/>
      <c r="EA13" s="596"/>
      <c r="EB13" s="596"/>
      <c r="EC13" s="605"/>
    </row>
    <row r="14" spans="2:143" ht="11.25" customHeight="1" x14ac:dyDescent="0.15">
      <c r="B14" s="592" t="s">
        <v>239</v>
      </c>
      <c r="C14" s="593"/>
      <c r="D14" s="593"/>
      <c r="E14" s="593"/>
      <c r="F14" s="593"/>
      <c r="G14" s="593"/>
      <c r="H14" s="593"/>
      <c r="I14" s="593"/>
      <c r="J14" s="593"/>
      <c r="K14" s="593"/>
      <c r="L14" s="593"/>
      <c r="M14" s="593"/>
      <c r="N14" s="593"/>
      <c r="O14" s="593"/>
      <c r="P14" s="593"/>
      <c r="Q14" s="594"/>
      <c r="R14" s="595" t="s">
        <v>112</v>
      </c>
      <c r="S14" s="596"/>
      <c r="T14" s="596"/>
      <c r="U14" s="596"/>
      <c r="V14" s="596"/>
      <c r="W14" s="596"/>
      <c r="X14" s="596"/>
      <c r="Y14" s="597"/>
      <c r="Z14" s="598" t="s">
        <v>112</v>
      </c>
      <c r="AA14" s="598"/>
      <c r="AB14" s="598"/>
      <c r="AC14" s="598"/>
      <c r="AD14" s="599" t="s">
        <v>112</v>
      </c>
      <c r="AE14" s="599"/>
      <c r="AF14" s="599"/>
      <c r="AG14" s="599"/>
      <c r="AH14" s="599"/>
      <c r="AI14" s="599"/>
      <c r="AJ14" s="599"/>
      <c r="AK14" s="599"/>
      <c r="AL14" s="600" t="s">
        <v>112</v>
      </c>
      <c r="AM14" s="601"/>
      <c r="AN14" s="601"/>
      <c r="AO14" s="602"/>
      <c r="AP14" s="592" t="s">
        <v>240</v>
      </c>
      <c r="AQ14" s="593"/>
      <c r="AR14" s="593"/>
      <c r="AS14" s="593"/>
      <c r="AT14" s="593"/>
      <c r="AU14" s="593"/>
      <c r="AV14" s="593"/>
      <c r="AW14" s="593"/>
      <c r="AX14" s="593"/>
      <c r="AY14" s="593"/>
      <c r="AZ14" s="593"/>
      <c r="BA14" s="593"/>
      <c r="BB14" s="593"/>
      <c r="BC14" s="593"/>
      <c r="BD14" s="593"/>
      <c r="BE14" s="593"/>
      <c r="BF14" s="594"/>
      <c r="BG14" s="595">
        <v>5521</v>
      </c>
      <c r="BH14" s="596"/>
      <c r="BI14" s="596"/>
      <c r="BJ14" s="596"/>
      <c r="BK14" s="596"/>
      <c r="BL14" s="596"/>
      <c r="BM14" s="596"/>
      <c r="BN14" s="597"/>
      <c r="BO14" s="598">
        <v>2.2000000000000002</v>
      </c>
      <c r="BP14" s="598"/>
      <c r="BQ14" s="598"/>
      <c r="BR14" s="598"/>
      <c r="BS14" s="604" t="s">
        <v>112</v>
      </c>
      <c r="BT14" s="596"/>
      <c r="BU14" s="596"/>
      <c r="BV14" s="596"/>
      <c r="BW14" s="596"/>
      <c r="BX14" s="596"/>
      <c r="BY14" s="596"/>
      <c r="BZ14" s="596"/>
      <c r="CA14" s="596"/>
      <c r="CB14" s="605"/>
      <c r="CD14" s="609" t="s">
        <v>241</v>
      </c>
      <c r="CE14" s="610"/>
      <c r="CF14" s="610"/>
      <c r="CG14" s="610"/>
      <c r="CH14" s="610"/>
      <c r="CI14" s="610"/>
      <c r="CJ14" s="610"/>
      <c r="CK14" s="610"/>
      <c r="CL14" s="610"/>
      <c r="CM14" s="610"/>
      <c r="CN14" s="610"/>
      <c r="CO14" s="610"/>
      <c r="CP14" s="610"/>
      <c r="CQ14" s="611"/>
      <c r="CR14" s="595">
        <v>168864</v>
      </c>
      <c r="CS14" s="596"/>
      <c r="CT14" s="596"/>
      <c r="CU14" s="596"/>
      <c r="CV14" s="596"/>
      <c r="CW14" s="596"/>
      <c r="CX14" s="596"/>
      <c r="CY14" s="597"/>
      <c r="CZ14" s="598">
        <v>3.3</v>
      </c>
      <c r="DA14" s="598"/>
      <c r="DB14" s="598"/>
      <c r="DC14" s="598"/>
      <c r="DD14" s="604" t="s">
        <v>112</v>
      </c>
      <c r="DE14" s="596"/>
      <c r="DF14" s="596"/>
      <c r="DG14" s="596"/>
      <c r="DH14" s="596"/>
      <c r="DI14" s="596"/>
      <c r="DJ14" s="596"/>
      <c r="DK14" s="596"/>
      <c r="DL14" s="596"/>
      <c r="DM14" s="596"/>
      <c r="DN14" s="596"/>
      <c r="DO14" s="596"/>
      <c r="DP14" s="597"/>
      <c r="DQ14" s="604">
        <v>158064</v>
      </c>
      <c r="DR14" s="596"/>
      <c r="DS14" s="596"/>
      <c r="DT14" s="596"/>
      <c r="DU14" s="596"/>
      <c r="DV14" s="596"/>
      <c r="DW14" s="596"/>
      <c r="DX14" s="596"/>
      <c r="DY14" s="596"/>
      <c r="DZ14" s="596"/>
      <c r="EA14" s="596"/>
      <c r="EB14" s="596"/>
      <c r="EC14" s="605"/>
    </row>
    <row r="15" spans="2:143" ht="11.25" customHeight="1" x14ac:dyDescent="0.15">
      <c r="B15" s="592" t="s">
        <v>242</v>
      </c>
      <c r="C15" s="593"/>
      <c r="D15" s="593"/>
      <c r="E15" s="593"/>
      <c r="F15" s="593"/>
      <c r="G15" s="593"/>
      <c r="H15" s="593"/>
      <c r="I15" s="593"/>
      <c r="J15" s="593"/>
      <c r="K15" s="593"/>
      <c r="L15" s="593"/>
      <c r="M15" s="593"/>
      <c r="N15" s="593"/>
      <c r="O15" s="593"/>
      <c r="P15" s="593"/>
      <c r="Q15" s="594"/>
      <c r="R15" s="595">
        <v>491</v>
      </c>
      <c r="S15" s="596"/>
      <c r="T15" s="596"/>
      <c r="U15" s="596"/>
      <c r="V15" s="596"/>
      <c r="W15" s="596"/>
      <c r="X15" s="596"/>
      <c r="Y15" s="597"/>
      <c r="Z15" s="598">
        <v>0</v>
      </c>
      <c r="AA15" s="598"/>
      <c r="AB15" s="598"/>
      <c r="AC15" s="598"/>
      <c r="AD15" s="599">
        <v>491</v>
      </c>
      <c r="AE15" s="599"/>
      <c r="AF15" s="599"/>
      <c r="AG15" s="599"/>
      <c r="AH15" s="599"/>
      <c r="AI15" s="599"/>
      <c r="AJ15" s="599"/>
      <c r="AK15" s="599"/>
      <c r="AL15" s="600">
        <v>0</v>
      </c>
      <c r="AM15" s="601"/>
      <c r="AN15" s="601"/>
      <c r="AO15" s="602"/>
      <c r="AP15" s="592" t="s">
        <v>243</v>
      </c>
      <c r="AQ15" s="593"/>
      <c r="AR15" s="593"/>
      <c r="AS15" s="593"/>
      <c r="AT15" s="593"/>
      <c r="AU15" s="593"/>
      <c r="AV15" s="593"/>
      <c r="AW15" s="593"/>
      <c r="AX15" s="593"/>
      <c r="AY15" s="593"/>
      <c r="AZ15" s="593"/>
      <c r="BA15" s="593"/>
      <c r="BB15" s="593"/>
      <c r="BC15" s="593"/>
      <c r="BD15" s="593"/>
      <c r="BE15" s="593"/>
      <c r="BF15" s="594"/>
      <c r="BG15" s="595">
        <v>16387</v>
      </c>
      <c r="BH15" s="596"/>
      <c r="BI15" s="596"/>
      <c r="BJ15" s="596"/>
      <c r="BK15" s="596"/>
      <c r="BL15" s="596"/>
      <c r="BM15" s="596"/>
      <c r="BN15" s="597"/>
      <c r="BO15" s="598">
        <v>6.5</v>
      </c>
      <c r="BP15" s="598"/>
      <c r="BQ15" s="598"/>
      <c r="BR15" s="598"/>
      <c r="BS15" s="604" t="s">
        <v>112</v>
      </c>
      <c r="BT15" s="596"/>
      <c r="BU15" s="596"/>
      <c r="BV15" s="596"/>
      <c r="BW15" s="596"/>
      <c r="BX15" s="596"/>
      <c r="BY15" s="596"/>
      <c r="BZ15" s="596"/>
      <c r="CA15" s="596"/>
      <c r="CB15" s="605"/>
      <c r="CD15" s="609" t="s">
        <v>244</v>
      </c>
      <c r="CE15" s="610"/>
      <c r="CF15" s="610"/>
      <c r="CG15" s="610"/>
      <c r="CH15" s="610"/>
      <c r="CI15" s="610"/>
      <c r="CJ15" s="610"/>
      <c r="CK15" s="610"/>
      <c r="CL15" s="610"/>
      <c r="CM15" s="610"/>
      <c r="CN15" s="610"/>
      <c r="CO15" s="610"/>
      <c r="CP15" s="610"/>
      <c r="CQ15" s="611"/>
      <c r="CR15" s="595">
        <v>1520163</v>
      </c>
      <c r="CS15" s="596"/>
      <c r="CT15" s="596"/>
      <c r="CU15" s="596"/>
      <c r="CV15" s="596"/>
      <c r="CW15" s="596"/>
      <c r="CX15" s="596"/>
      <c r="CY15" s="597"/>
      <c r="CZ15" s="598">
        <v>29.3</v>
      </c>
      <c r="DA15" s="598"/>
      <c r="DB15" s="598"/>
      <c r="DC15" s="598"/>
      <c r="DD15" s="604">
        <v>1200089</v>
      </c>
      <c r="DE15" s="596"/>
      <c r="DF15" s="596"/>
      <c r="DG15" s="596"/>
      <c r="DH15" s="596"/>
      <c r="DI15" s="596"/>
      <c r="DJ15" s="596"/>
      <c r="DK15" s="596"/>
      <c r="DL15" s="596"/>
      <c r="DM15" s="596"/>
      <c r="DN15" s="596"/>
      <c r="DO15" s="596"/>
      <c r="DP15" s="597"/>
      <c r="DQ15" s="604">
        <v>312768</v>
      </c>
      <c r="DR15" s="596"/>
      <c r="DS15" s="596"/>
      <c r="DT15" s="596"/>
      <c r="DU15" s="596"/>
      <c r="DV15" s="596"/>
      <c r="DW15" s="596"/>
      <c r="DX15" s="596"/>
      <c r="DY15" s="596"/>
      <c r="DZ15" s="596"/>
      <c r="EA15" s="596"/>
      <c r="EB15" s="596"/>
      <c r="EC15" s="605"/>
    </row>
    <row r="16" spans="2:143" ht="11.25" customHeight="1" x14ac:dyDescent="0.15">
      <c r="B16" s="592" t="s">
        <v>245</v>
      </c>
      <c r="C16" s="593"/>
      <c r="D16" s="593"/>
      <c r="E16" s="593"/>
      <c r="F16" s="593"/>
      <c r="G16" s="593"/>
      <c r="H16" s="593"/>
      <c r="I16" s="593"/>
      <c r="J16" s="593"/>
      <c r="K16" s="593"/>
      <c r="L16" s="593"/>
      <c r="M16" s="593"/>
      <c r="N16" s="593"/>
      <c r="O16" s="593"/>
      <c r="P16" s="593"/>
      <c r="Q16" s="594"/>
      <c r="R16" s="595">
        <v>2185620</v>
      </c>
      <c r="S16" s="596"/>
      <c r="T16" s="596"/>
      <c r="U16" s="596"/>
      <c r="V16" s="596"/>
      <c r="W16" s="596"/>
      <c r="X16" s="596"/>
      <c r="Y16" s="597"/>
      <c r="Z16" s="598">
        <v>40.700000000000003</v>
      </c>
      <c r="AA16" s="598"/>
      <c r="AB16" s="598"/>
      <c r="AC16" s="598"/>
      <c r="AD16" s="599">
        <v>2010131</v>
      </c>
      <c r="AE16" s="599"/>
      <c r="AF16" s="599"/>
      <c r="AG16" s="599"/>
      <c r="AH16" s="599"/>
      <c r="AI16" s="599"/>
      <c r="AJ16" s="599"/>
      <c r="AK16" s="599"/>
      <c r="AL16" s="600">
        <v>83.9</v>
      </c>
      <c r="AM16" s="601"/>
      <c r="AN16" s="601"/>
      <c r="AO16" s="602"/>
      <c r="AP16" s="592" t="s">
        <v>246</v>
      </c>
      <c r="AQ16" s="593"/>
      <c r="AR16" s="593"/>
      <c r="AS16" s="593"/>
      <c r="AT16" s="593"/>
      <c r="AU16" s="593"/>
      <c r="AV16" s="593"/>
      <c r="AW16" s="593"/>
      <c r="AX16" s="593"/>
      <c r="AY16" s="593"/>
      <c r="AZ16" s="593"/>
      <c r="BA16" s="593"/>
      <c r="BB16" s="593"/>
      <c r="BC16" s="593"/>
      <c r="BD16" s="593"/>
      <c r="BE16" s="593"/>
      <c r="BF16" s="594"/>
      <c r="BG16" s="595" t="s">
        <v>112</v>
      </c>
      <c r="BH16" s="596"/>
      <c r="BI16" s="596"/>
      <c r="BJ16" s="596"/>
      <c r="BK16" s="596"/>
      <c r="BL16" s="596"/>
      <c r="BM16" s="596"/>
      <c r="BN16" s="597"/>
      <c r="BO16" s="598" t="s">
        <v>112</v>
      </c>
      <c r="BP16" s="598"/>
      <c r="BQ16" s="598"/>
      <c r="BR16" s="598"/>
      <c r="BS16" s="604" t="s">
        <v>112</v>
      </c>
      <c r="BT16" s="596"/>
      <c r="BU16" s="596"/>
      <c r="BV16" s="596"/>
      <c r="BW16" s="596"/>
      <c r="BX16" s="596"/>
      <c r="BY16" s="596"/>
      <c r="BZ16" s="596"/>
      <c r="CA16" s="596"/>
      <c r="CB16" s="605"/>
      <c r="CD16" s="609" t="s">
        <v>247</v>
      </c>
      <c r="CE16" s="610"/>
      <c r="CF16" s="610"/>
      <c r="CG16" s="610"/>
      <c r="CH16" s="610"/>
      <c r="CI16" s="610"/>
      <c r="CJ16" s="610"/>
      <c r="CK16" s="610"/>
      <c r="CL16" s="610"/>
      <c r="CM16" s="610"/>
      <c r="CN16" s="610"/>
      <c r="CO16" s="610"/>
      <c r="CP16" s="610"/>
      <c r="CQ16" s="611"/>
      <c r="CR16" s="595">
        <v>5</v>
      </c>
      <c r="CS16" s="596"/>
      <c r="CT16" s="596"/>
      <c r="CU16" s="596"/>
      <c r="CV16" s="596"/>
      <c r="CW16" s="596"/>
      <c r="CX16" s="596"/>
      <c r="CY16" s="597"/>
      <c r="CZ16" s="598">
        <v>0</v>
      </c>
      <c r="DA16" s="598"/>
      <c r="DB16" s="598"/>
      <c r="DC16" s="598"/>
      <c r="DD16" s="604" t="s">
        <v>112</v>
      </c>
      <c r="DE16" s="596"/>
      <c r="DF16" s="596"/>
      <c r="DG16" s="596"/>
      <c r="DH16" s="596"/>
      <c r="DI16" s="596"/>
      <c r="DJ16" s="596"/>
      <c r="DK16" s="596"/>
      <c r="DL16" s="596"/>
      <c r="DM16" s="596"/>
      <c r="DN16" s="596"/>
      <c r="DO16" s="596"/>
      <c r="DP16" s="597"/>
      <c r="DQ16" s="604">
        <v>5</v>
      </c>
      <c r="DR16" s="596"/>
      <c r="DS16" s="596"/>
      <c r="DT16" s="596"/>
      <c r="DU16" s="596"/>
      <c r="DV16" s="596"/>
      <c r="DW16" s="596"/>
      <c r="DX16" s="596"/>
      <c r="DY16" s="596"/>
      <c r="DZ16" s="596"/>
      <c r="EA16" s="596"/>
      <c r="EB16" s="596"/>
      <c r="EC16" s="605"/>
    </row>
    <row r="17" spans="2:133" ht="11.25" customHeight="1" x14ac:dyDescent="0.15">
      <c r="B17" s="592" t="s">
        <v>248</v>
      </c>
      <c r="C17" s="593"/>
      <c r="D17" s="593"/>
      <c r="E17" s="593"/>
      <c r="F17" s="593"/>
      <c r="G17" s="593"/>
      <c r="H17" s="593"/>
      <c r="I17" s="593"/>
      <c r="J17" s="593"/>
      <c r="K17" s="593"/>
      <c r="L17" s="593"/>
      <c r="M17" s="593"/>
      <c r="N17" s="593"/>
      <c r="O17" s="593"/>
      <c r="P17" s="593"/>
      <c r="Q17" s="594"/>
      <c r="R17" s="595">
        <v>2010131</v>
      </c>
      <c r="S17" s="596"/>
      <c r="T17" s="596"/>
      <c r="U17" s="596"/>
      <c r="V17" s="596"/>
      <c r="W17" s="596"/>
      <c r="X17" s="596"/>
      <c r="Y17" s="597"/>
      <c r="Z17" s="598">
        <v>37.4</v>
      </c>
      <c r="AA17" s="598"/>
      <c r="AB17" s="598"/>
      <c r="AC17" s="598"/>
      <c r="AD17" s="599">
        <v>2010131</v>
      </c>
      <c r="AE17" s="599"/>
      <c r="AF17" s="599"/>
      <c r="AG17" s="599"/>
      <c r="AH17" s="599"/>
      <c r="AI17" s="599"/>
      <c r="AJ17" s="599"/>
      <c r="AK17" s="599"/>
      <c r="AL17" s="600">
        <v>83.9</v>
      </c>
      <c r="AM17" s="601"/>
      <c r="AN17" s="601"/>
      <c r="AO17" s="602"/>
      <c r="AP17" s="592" t="s">
        <v>249</v>
      </c>
      <c r="AQ17" s="593"/>
      <c r="AR17" s="593"/>
      <c r="AS17" s="593"/>
      <c r="AT17" s="593"/>
      <c r="AU17" s="593"/>
      <c r="AV17" s="593"/>
      <c r="AW17" s="593"/>
      <c r="AX17" s="593"/>
      <c r="AY17" s="593"/>
      <c r="AZ17" s="593"/>
      <c r="BA17" s="593"/>
      <c r="BB17" s="593"/>
      <c r="BC17" s="593"/>
      <c r="BD17" s="593"/>
      <c r="BE17" s="593"/>
      <c r="BF17" s="594"/>
      <c r="BG17" s="595" t="s">
        <v>112</v>
      </c>
      <c r="BH17" s="596"/>
      <c r="BI17" s="596"/>
      <c r="BJ17" s="596"/>
      <c r="BK17" s="596"/>
      <c r="BL17" s="596"/>
      <c r="BM17" s="596"/>
      <c r="BN17" s="597"/>
      <c r="BO17" s="598" t="s">
        <v>112</v>
      </c>
      <c r="BP17" s="598"/>
      <c r="BQ17" s="598"/>
      <c r="BR17" s="598"/>
      <c r="BS17" s="604" t="s">
        <v>112</v>
      </c>
      <c r="BT17" s="596"/>
      <c r="BU17" s="596"/>
      <c r="BV17" s="596"/>
      <c r="BW17" s="596"/>
      <c r="BX17" s="596"/>
      <c r="BY17" s="596"/>
      <c r="BZ17" s="596"/>
      <c r="CA17" s="596"/>
      <c r="CB17" s="605"/>
      <c r="CD17" s="609" t="s">
        <v>250</v>
      </c>
      <c r="CE17" s="610"/>
      <c r="CF17" s="610"/>
      <c r="CG17" s="610"/>
      <c r="CH17" s="610"/>
      <c r="CI17" s="610"/>
      <c r="CJ17" s="610"/>
      <c r="CK17" s="610"/>
      <c r="CL17" s="610"/>
      <c r="CM17" s="610"/>
      <c r="CN17" s="610"/>
      <c r="CO17" s="610"/>
      <c r="CP17" s="610"/>
      <c r="CQ17" s="611"/>
      <c r="CR17" s="595">
        <v>455159</v>
      </c>
      <c r="CS17" s="596"/>
      <c r="CT17" s="596"/>
      <c r="CU17" s="596"/>
      <c r="CV17" s="596"/>
      <c r="CW17" s="596"/>
      <c r="CX17" s="596"/>
      <c r="CY17" s="597"/>
      <c r="CZ17" s="598">
        <v>8.8000000000000007</v>
      </c>
      <c r="DA17" s="598"/>
      <c r="DB17" s="598"/>
      <c r="DC17" s="598"/>
      <c r="DD17" s="604" t="s">
        <v>112</v>
      </c>
      <c r="DE17" s="596"/>
      <c r="DF17" s="596"/>
      <c r="DG17" s="596"/>
      <c r="DH17" s="596"/>
      <c r="DI17" s="596"/>
      <c r="DJ17" s="596"/>
      <c r="DK17" s="596"/>
      <c r="DL17" s="596"/>
      <c r="DM17" s="596"/>
      <c r="DN17" s="596"/>
      <c r="DO17" s="596"/>
      <c r="DP17" s="597"/>
      <c r="DQ17" s="604">
        <v>365082</v>
      </c>
      <c r="DR17" s="596"/>
      <c r="DS17" s="596"/>
      <c r="DT17" s="596"/>
      <c r="DU17" s="596"/>
      <c r="DV17" s="596"/>
      <c r="DW17" s="596"/>
      <c r="DX17" s="596"/>
      <c r="DY17" s="596"/>
      <c r="DZ17" s="596"/>
      <c r="EA17" s="596"/>
      <c r="EB17" s="596"/>
      <c r="EC17" s="605"/>
    </row>
    <row r="18" spans="2:133" ht="11.25" customHeight="1" x14ac:dyDescent="0.15">
      <c r="B18" s="592" t="s">
        <v>251</v>
      </c>
      <c r="C18" s="593"/>
      <c r="D18" s="593"/>
      <c r="E18" s="593"/>
      <c r="F18" s="593"/>
      <c r="G18" s="593"/>
      <c r="H18" s="593"/>
      <c r="I18" s="593"/>
      <c r="J18" s="593"/>
      <c r="K18" s="593"/>
      <c r="L18" s="593"/>
      <c r="M18" s="593"/>
      <c r="N18" s="593"/>
      <c r="O18" s="593"/>
      <c r="P18" s="593"/>
      <c r="Q18" s="594"/>
      <c r="R18" s="595">
        <v>175489</v>
      </c>
      <c r="S18" s="596"/>
      <c r="T18" s="596"/>
      <c r="U18" s="596"/>
      <c r="V18" s="596"/>
      <c r="W18" s="596"/>
      <c r="X18" s="596"/>
      <c r="Y18" s="597"/>
      <c r="Z18" s="598">
        <v>3.3</v>
      </c>
      <c r="AA18" s="598"/>
      <c r="AB18" s="598"/>
      <c r="AC18" s="598"/>
      <c r="AD18" s="599" t="s">
        <v>112</v>
      </c>
      <c r="AE18" s="599"/>
      <c r="AF18" s="599"/>
      <c r="AG18" s="599"/>
      <c r="AH18" s="599"/>
      <c r="AI18" s="599"/>
      <c r="AJ18" s="599"/>
      <c r="AK18" s="599"/>
      <c r="AL18" s="600" t="s">
        <v>112</v>
      </c>
      <c r="AM18" s="601"/>
      <c r="AN18" s="601"/>
      <c r="AO18" s="602"/>
      <c r="AP18" s="592" t="s">
        <v>252</v>
      </c>
      <c r="AQ18" s="593"/>
      <c r="AR18" s="593"/>
      <c r="AS18" s="593"/>
      <c r="AT18" s="593"/>
      <c r="AU18" s="593"/>
      <c r="AV18" s="593"/>
      <c r="AW18" s="593"/>
      <c r="AX18" s="593"/>
      <c r="AY18" s="593"/>
      <c r="AZ18" s="593"/>
      <c r="BA18" s="593"/>
      <c r="BB18" s="593"/>
      <c r="BC18" s="593"/>
      <c r="BD18" s="593"/>
      <c r="BE18" s="593"/>
      <c r="BF18" s="594"/>
      <c r="BG18" s="595" t="s">
        <v>112</v>
      </c>
      <c r="BH18" s="596"/>
      <c r="BI18" s="596"/>
      <c r="BJ18" s="596"/>
      <c r="BK18" s="596"/>
      <c r="BL18" s="596"/>
      <c r="BM18" s="596"/>
      <c r="BN18" s="597"/>
      <c r="BO18" s="598" t="s">
        <v>112</v>
      </c>
      <c r="BP18" s="598"/>
      <c r="BQ18" s="598"/>
      <c r="BR18" s="598"/>
      <c r="BS18" s="604" t="s">
        <v>112</v>
      </c>
      <c r="BT18" s="596"/>
      <c r="BU18" s="596"/>
      <c r="BV18" s="596"/>
      <c r="BW18" s="596"/>
      <c r="BX18" s="596"/>
      <c r="BY18" s="596"/>
      <c r="BZ18" s="596"/>
      <c r="CA18" s="596"/>
      <c r="CB18" s="605"/>
      <c r="CD18" s="609" t="s">
        <v>253</v>
      </c>
      <c r="CE18" s="610"/>
      <c r="CF18" s="610"/>
      <c r="CG18" s="610"/>
      <c r="CH18" s="610"/>
      <c r="CI18" s="610"/>
      <c r="CJ18" s="610"/>
      <c r="CK18" s="610"/>
      <c r="CL18" s="610"/>
      <c r="CM18" s="610"/>
      <c r="CN18" s="610"/>
      <c r="CO18" s="610"/>
      <c r="CP18" s="610"/>
      <c r="CQ18" s="611"/>
      <c r="CR18" s="595" t="s">
        <v>112</v>
      </c>
      <c r="CS18" s="596"/>
      <c r="CT18" s="596"/>
      <c r="CU18" s="596"/>
      <c r="CV18" s="596"/>
      <c r="CW18" s="596"/>
      <c r="CX18" s="596"/>
      <c r="CY18" s="597"/>
      <c r="CZ18" s="598" t="s">
        <v>112</v>
      </c>
      <c r="DA18" s="598"/>
      <c r="DB18" s="598"/>
      <c r="DC18" s="598"/>
      <c r="DD18" s="604" t="s">
        <v>112</v>
      </c>
      <c r="DE18" s="596"/>
      <c r="DF18" s="596"/>
      <c r="DG18" s="596"/>
      <c r="DH18" s="596"/>
      <c r="DI18" s="596"/>
      <c r="DJ18" s="596"/>
      <c r="DK18" s="596"/>
      <c r="DL18" s="596"/>
      <c r="DM18" s="596"/>
      <c r="DN18" s="596"/>
      <c r="DO18" s="596"/>
      <c r="DP18" s="597"/>
      <c r="DQ18" s="604" t="s">
        <v>112</v>
      </c>
      <c r="DR18" s="596"/>
      <c r="DS18" s="596"/>
      <c r="DT18" s="596"/>
      <c r="DU18" s="596"/>
      <c r="DV18" s="596"/>
      <c r="DW18" s="596"/>
      <c r="DX18" s="596"/>
      <c r="DY18" s="596"/>
      <c r="DZ18" s="596"/>
      <c r="EA18" s="596"/>
      <c r="EB18" s="596"/>
      <c r="EC18" s="605"/>
    </row>
    <row r="19" spans="2:133" ht="11.25" customHeight="1" x14ac:dyDescent="0.15">
      <c r="B19" s="592" t="s">
        <v>254</v>
      </c>
      <c r="C19" s="593"/>
      <c r="D19" s="593"/>
      <c r="E19" s="593"/>
      <c r="F19" s="593"/>
      <c r="G19" s="593"/>
      <c r="H19" s="593"/>
      <c r="I19" s="593"/>
      <c r="J19" s="593"/>
      <c r="K19" s="593"/>
      <c r="L19" s="593"/>
      <c r="M19" s="593"/>
      <c r="N19" s="593"/>
      <c r="O19" s="593"/>
      <c r="P19" s="593"/>
      <c r="Q19" s="594"/>
      <c r="R19" s="595" t="s">
        <v>112</v>
      </c>
      <c r="S19" s="596"/>
      <c r="T19" s="596"/>
      <c r="U19" s="596"/>
      <c r="V19" s="596"/>
      <c r="W19" s="596"/>
      <c r="X19" s="596"/>
      <c r="Y19" s="597"/>
      <c r="Z19" s="598" t="s">
        <v>112</v>
      </c>
      <c r="AA19" s="598"/>
      <c r="AB19" s="598"/>
      <c r="AC19" s="598"/>
      <c r="AD19" s="599" t="s">
        <v>112</v>
      </c>
      <c r="AE19" s="599"/>
      <c r="AF19" s="599"/>
      <c r="AG19" s="599"/>
      <c r="AH19" s="599"/>
      <c r="AI19" s="599"/>
      <c r="AJ19" s="599"/>
      <c r="AK19" s="599"/>
      <c r="AL19" s="600" t="s">
        <v>112</v>
      </c>
      <c r="AM19" s="601"/>
      <c r="AN19" s="601"/>
      <c r="AO19" s="602"/>
      <c r="AP19" s="592" t="s">
        <v>255</v>
      </c>
      <c r="AQ19" s="593"/>
      <c r="AR19" s="593"/>
      <c r="AS19" s="593"/>
      <c r="AT19" s="593"/>
      <c r="AU19" s="593"/>
      <c r="AV19" s="593"/>
      <c r="AW19" s="593"/>
      <c r="AX19" s="593"/>
      <c r="AY19" s="593"/>
      <c r="AZ19" s="593"/>
      <c r="BA19" s="593"/>
      <c r="BB19" s="593"/>
      <c r="BC19" s="593"/>
      <c r="BD19" s="593"/>
      <c r="BE19" s="593"/>
      <c r="BF19" s="594"/>
      <c r="BG19" s="595" t="s">
        <v>112</v>
      </c>
      <c r="BH19" s="596"/>
      <c r="BI19" s="596"/>
      <c r="BJ19" s="596"/>
      <c r="BK19" s="596"/>
      <c r="BL19" s="596"/>
      <c r="BM19" s="596"/>
      <c r="BN19" s="597"/>
      <c r="BO19" s="598" t="s">
        <v>112</v>
      </c>
      <c r="BP19" s="598"/>
      <c r="BQ19" s="598"/>
      <c r="BR19" s="598"/>
      <c r="BS19" s="604" t="s">
        <v>112</v>
      </c>
      <c r="BT19" s="596"/>
      <c r="BU19" s="596"/>
      <c r="BV19" s="596"/>
      <c r="BW19" s="596"/>
      <c r="BX19" s="596"/>
      <c r="BY19" s="596"/>
      <c r="BZ19" s="596"/>
      <c r="CA19" s="596"/>
      <c r="CB19" s="605"/>
      <c r="CD19" s="609" t="s">
        <v>256</v>
      </c>
      <c r="CE19" s="610"/>
      <c r="CF19" s="610"/>
      <c r="CG19" s="610"/>
      <c r="CH19" s="610"/>
      <c r="CI19" s="610"/>
      <c r="CJ19" s="610"/>
      <c r="CK19" s="610"/>
      <c r="CL19" s="610"/>
      <c r="CM19" s="610"/>
      <c r="CN19" s="610"/>
      <c r="CO19" s="610"/>
      <c r="CP19" s="610"/>
      <c r="CQ19" s="611"/>
      <c r="CR19" s="595" t="s">
        <v>112</v>
      </c>
      <c r="CS19" s="596"/>
      <c r="CT19" s="596"/>
      <c r="CU19" s="596"/>
      <c r="CV19" s="596"/>
      <c r="CW19" s="596"/>
      <c r="CX19" s="596"/>
      <c r="CY19" s="597"/>
      <c r="CZ19" s="598" t="s">
        <v>112</v>
      </c>
      <c r="DA19" s="598"/>
      <c r="DB19" s="598"/>
      <c r="DC19" s="598"/>
      <c r="DD19" s="604" t="s">
        <v>112</v>
      </c>
      <c r="DE19" s="596"/>
      <c r="DF19" s="596"/>
      <c r="DG19" s="596"/>
      <c r="DH19" s="596"/>
      <c r="DI19" s="596"/>
      <c r="DJ19" s="596"/>
      <c r="DK19" s="596"/>
      <c r="DL19" s="596"/>
      <c r="DM19" s="596"/>
      <c r="DN19" s="596"/>
      <c r="DO19" s="596"/>
      <c r="DP19" s="597"/>
      <c r="DQ19" s="604" t="s">
        <v>112</v>
      </c>
      <c r="DR19" s="596"/>
      <c r="DS19" s="596"/>
      <c r="DT19" s="596"/>
      <c r="DU19" s="596"/>
      <c r="DV19" s="596"/>
      <c r="DW19" s="596"/>
      <c r="DX19" s="596"/>
      <c r="DY19" s="596"/>
      <c r="DZ19" s="596"/>
      <c r="EA19" s="596"/>
      <c r="EB19" s="596"/>
      <c r="EC19" s="605"/>
    </row>
    <row r="20" spans="2:133" ht="11.25" customHeight="1" x14ac:dyDescent="0.15">
      <c r="B20" s="592" t="s">
        <v>257</v>
      </c>
      <c r="C20" s="593"/>
      <c r="D20" s="593"/>
      <c r="E20" s="593"/>
      <c r="F20" s="593"/>
      <c r="G20" s="593"/>
      <c r="H20" s="593"/>
      <c r="I20" s="593"/>
      <c r="J20" s="593"/>
      <c r="K20" s="593"/>
      <c r="L20" s="593"/>
      <c r="M20" s="593"/>
      <c r="N20" s="593"/>
      <c r="O20" s="593"/>
      <c r="P20" s="593"/>
      <c r="Q20" s="594"/>
      <c r="R20" s="595">
        <v>2564034</v>
      </c>
      <c r="S20" s="596"/>
      <c r="T20" s="596"/>
      <c r="U20" s="596"/>
      <c r="V20" s="596"/>
      <c r="W20" s="596"/>
      <c r="X20" s="596"/>
      <c r="Y20" s="597"/>
      <c r="Z20" s="598">
        <v>47.8</v>
      </c>
      <c r="AA20" s="598"/>
      <c r="AB20" s="598"/>
      <c r="AC20" s="598"/>
      <c r="AD20" s="599">
        <v>2388545</v>
      </c>
      <c r="AE20" s="599"/>
      <c r="AF20" s="599"/>
      <c r="AG20" s="599"/>
      <c r="AH20" s="599"/>
      <c r="AI20" s="599"/>
      <c r="AJ20" s="599"/>
      <c r="AK20" s="599"/>
      <c r="AL20" s="600">
        <v>99.7</v>
      </c>
      <c r="AM20" s="601"/>
      <c r="AN20" s="601"/>
      <c r="AO20" s="602"/>
      <c r="AP20" s="592" t="s">
        <v>258</v>
      </c>
      <c r="AQ20" s="593"/>
      <c r="AR20" s="593"/>
      <c r="AS20" s="593"/>
      <c r="AT20" s="593"/>
      <c r="AU20" s="593"/>
      <c r="AV20" s="593"/>
      <c r="AW20" s="593"/>
      <c r="AX20" s="593"/>
      <c r="AY20" s="593"/>
      <c r="AZ20" s="593"/>
      <c r="BA20" s="593"/>
      <c r="BB20" s="593"/>
      <c r="BC20" s="593"/>
      <c r="BD20" s="593"/>
      <c r="BE20" s="593"/>
      <c r="BF20" s="594"/>
      <c r="BG20" s="595" t="s">
        <v>112</v>
      </c>
      <c r="BH20" s="596"/>
      <c r="BI20" s="596"/>
      <c r="BJ20" s="596"/>
      <c r="BK20" s="596"/>
      <c r="BL20" s="596"/>
      <c r="BM20" s="596"/>
      <c r="BN20" s="597"/>
      <c r="BO20" s="598" t="s">
        <v>112</v>
      </c>
      <c r="BP20" s="598"/>
      <c r="BQ20" s="598"/>
      <c r="BR20" s="598"/>
      <c r="BS20" s="604" t="s">
        <v>112</v>
      </c>
      <c r="BT20" s="596"/>
      <c r="BU20" s="596"/>
      <c r="BV20" s="596"/>
      <c r="BW20" s="596"/>
      <c r="BX20" s="596"/>
      <c r="BY20" s="596"/>
      <c r="BZ20" s="596"/>
      <c r="CA20" s="596"/>
      <c r="CB20" s="605"/>
      <c r="CD20" s="609" t="s">
        <v>259</v>
      </c>
      <c r="CE20" s="610"/>
      <c r="CF20" s="610"/>
      <c r="CG20" s="610"/>
      <c r="CH20" s="610"/>
      <c r="CI20" s="610"/>
      <c r="CJ20" s="610"/>
      <c r="CK20" s="610"/>
      <c r="CL20" s="610"/>
      <c r="CM20" s="610"/>
      <c r="CN20" s="610"/>
      <c r="CO20" s="610"/>
      <c r="CP20" s="610"/>
      <c r="CQ20" s="611"/>
      <c r="CR20" s="595">
        <v>5183623</v>
      </c>
      <c r="CS20" s="596"/>
      <c r="CT20" s="596"/>
      <c r="CU20" s="596"/>
      <c r="CV20" s="596"/>
      <c r="CW20" s="596"/>
      <c r="CX20" s="596"/>
      <c r="CY20" s="597"/>
      <c r="CZ20" s="598">
        <v>100</v>
      </c>
      <c r="DA20" s="598"/>
      <c r="DB20" s="598"/>
      <c r="DC20" s="598"/>
      <c r="DD20" s="604">
        <v>1546619</v>
      </c>
      <c r="DE20" s="596"/>
      <c r="DF20" s="596"/>
      <c r="DG20" s="596"/>
      <c r="DH20" s="596"/>
      <c r="DI20" s="596"/>
      <c r="DJ20" s="596"/>
      <c r="DK20" s="596"/>
      <c r="DL20" s="596"/>
      <c r="DM20" s="596"/>
      <c r="DN20" s="596"/>
      <c r="DO20" s="596"/>
      <c r="DP20" s="597"/>
      <c r="DQ20" s="604">
        <v>2797753</v>
      </c>
      <c r="DR20" s="596"/>
      <c r="DS20" s="596"/>
      <c r="DT20" s="596"/>
      <c r="DU20" s="596"/>
      <c r="DV20" s="596"/>
      <c r="DW20" s="596"/>
      <c r="DX20" s="596"/>
      <c r="DY20" s="596"/>
      <c r="DZ20" s="596"/>
      <c r="EA20" s="596"/>
      <c r="EB20" s="596"/>
      <c r="EC20" s="605"/>
    </row>
    <row r="21" spans="2:133" ht="11.25" customHeight="1" x14ac:dyDescent="0.15">
      <c r="B21" s="592" t="s">
        <v>260</v>
      </c>
      <c r="C21" s="593"/>
      <c r="D21" s="593"/>
      <c r="E21" s="593"/>
      <c r="F21" s="593"/>
      <c r="G21" s="593"/>
      <c r="H21" s="593"/>
      <c r="I21" s="593"/>
      <c r="J21" s="593"/>
      <c r="K21" s="593"/>
      <c r="L21" s="593"/>
      <c r="M21" s="593"/>
      <c r="N21" s="593"/>
      <c r="O21" s="593"/>
      <c r="P21" s="593"/>
      <c r="Q21" s="594"/>
      <c r="R21" s="595">
        <v>558</v>
      </c>
      <c r="S21" s="596"/>
      <c r="T21" s="596"/>
      <c r="U21" s="596"/>
      <c r="V21" s="596"/>
      <c r="W21" s="596"/>
      <c r="X21" s="596"/>
      <c r="Y21" s="597"/>
      <c r="Z21" s="598">
        <v>0</v>
      </c>
      <c r="AA21" s="598"/>
      <c r="AB21" s="598"/>
      <c r="AC21" s="598"/>
      <c r="AD21" s="599">
        <v>558</v>
      </c>
      <c r="AE21" s="599"/>
      <c r="AF21" s="599"/>
      <c r="AG21" s="599"/>
      <c r="AH21" s="599"/>
      <c r="AI21" s="599"/>
      <c r="AJ21" s="599"/>
      <c r="AK21" s="599"/>
      <c r="AL21" s="600">
        <v>0</v>
      </c>
      <c r="AM21" s="601"/>
      <c r="AN21" s="601"/>
      <c r="AO21" s="602"/>
      <c r="AP21" s="612" t="s">
        <v>261</v>
      </c>
      <c r="AQ21" s="613"/>
      <c r="AR21" s="613"/>
      <c r="AS21" s="613"/>
      <c r="AT21" s="613"/>
      <c r="AU21" s="613"/>
      <c r="AV21" s="613"/>
      <c r="AW21" s="613"/>
      <c r="AX21" s="613"/>
      <c r="AY21" s="613"/>
      <c r="AZ21" s="613"/>
      <c r="BA21" s="613"/>
      <c r="BB21" s="613"/>
      <c r="BC21" s="613"/>
      <c r="BD21" s="613"/>
      <c r="BE21" s="613"/>
      <c r="BF21" s="614"/>
      <c r="BG21" s="595" t="s">
        <v>112</v>
      </c>
      <c r="BH21" s="596"/>
      <c r="BI21" s="596"/>
      <c r="BJ21" s="596"/>
      <c r="BK21" s="596"/>
      <c r="BL21" s="596"/>
      <c r="BM21" s="596"/>
      <c r="BN21" s="597"/>
      <c r="BO21" s="598" t="s">
        <v>112</v>
      </c>
      <c r="BP21" s="598"/>
      <c r="BQ21" s="598"/>
      <c r="BR21" s="598"/>
      <c r="BS21" s="604" t="s">
        <v>112</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x14ac:dyDescent="0.15">
      <c r="B22" s="592" t="s">
        <v>262</v>
      </c>
      <c r="C22" s="593"/>
      <c r="D22" s="593"/>
      <c r="E22" s="593"/>
      <c r="F22" s="593"/>
      <c r="G22" s="593"/>
      <c r="H22" s="593"/>
      <c r="I22" s="593"/>
      <c r="J22" s="593"/>
      <c r="K22" s="593"/>
      <c r="L22" s="593"/>
      <c r="M22" s="593"/>
      <c r="N22" s="593"/>
      <c r="O22" s="593"/>
      <c r="P22" s="593"/>
      <c r="Q22" s="594"/>
      <c r="R22" s="595">
        <v>28342</v>
      </c>
      <c r="S22" s="596"/>
      <c r="T22" s="596"/>
      <c r="U22" s="596"/>
      <c r="V22" s="596"/>
      <c r="W22" s="596"/>
      <c r="X22" s="596"/>
      <c r="Y22" s="597"/>
      <c r="Z22" s="598">
        <v>0.5</v>
      </c>
      <c r="AA22" s="598"/>
      <c r="AB22" s="598"/>
      <c r="AC22" s="598"/>
      <c r="AD22" s="599" t="s">
        <v>112</v>
      </c>
      <c r="AE22" s="599"/>
      <c r="AF22" s="599"/>
      <c r="AG22" s="599"/>
      <c r="AH22" s="599"/>
      <c r="AI22" s="599"/>
      <c r="AJ22" s="599"/>
      <c r="AK22" s="599"/>
      <c r="AL22" s="600" t="s">
        <v>112</v>
      </c>
      <c r="AM22" s="601"/>
      <c r="AN22" s="601"/>
      <c r="AO22" s="602"/>
      <c r="AP22" s="612" t="s">
        <v>263</v>
      </c>
      <c r="AQ22" s="613"/>
      <c r="AR22" s="613"/>
      <c r="AS22" s="613"/>
      <c r="AT22" s="613"/>
      <c r="AU22" s="613"/>
      <c r="AV22" s="613"/>
      <c r="AW22" s="613"/>
      <c r="AX22" s="613"/>
      <c r="AY22" s="613"/>
      <c r="AZ22" s="613"/>
      <c r="BA22" s="613"/>
      <c r="BB22" s="613"/>
      <c r="BC22" s="613"/>
      <c r="BD22" s="613"/>
      <c r="BE22" s="613"/>
      <c r="BF22" s="614"/>
      <c r="BG22" s="595" t="s">
        <v>112</v>
      </c>
      <c r="BH22" s="596"/>
      <c r="BI22" s="596"/>
      <c r="BJ22" s="596"/>
      <c r="BK22" s="596"/>
      <c r="BL22" s="596"/>
      <c r="BM22" s="596"/>
      <c r="BN22" s="597"/>
      <c r="BO22" s="598" t="s">
        <v>112</v>
      </c>
      <c r="BP22" s="598"/>
      <c r="BQ22" s="598"/>
      <c r="BR22" s="598"/>
      <c r="BS22" s="604" t="s">
        <v>112</v>
      </c>
      <c r="BT22" s="596"/>
      <c r="BU22" s="596"/>
      <c r="BV22" s="596"/>
      <c r="BW22" s="596"/>
      <c r="BX22" s="596"/>
      <c r="BY22" s="596"/>
      <c r="BZ22" s="596"/>
      <c r="CA22" s="596"/>
      <c r="CB22" s="605"/>
      <c r="CD22" s="577" t="s">
        <v>264</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15">
      <c r="B23" s="592" t="s">
        <v>265</v>
      </c>
      <c r="C23" s="593"/>
      <c r="D23" s="593"/>
      <c r="E23" s="593"/>
      <c r="F23" s="593"/>
      <c r="G23" s="593"/>
      <c r="H23" s="593"/>
      <c r="I23" s="593"/>
      <c r="J23" s="593"/>
      <c r="K23" s="593"/>
      <c r="L23" s="593"/>
      <c r="M23" s="593"/>
      <c r="N23" s="593"/>
      <c r="O23" s="593"/>
      <c r="P23" s="593"/>
      <c r="Q23" s="594"/>
      <c r="R23" s="595">
        <v>94366</v>
      </c>
      <c r="S23" s="596"/>
      <c r="T23" s="596"/>
      <c r="U23" s="596"/>
      <c r="V23" s="596"/>
      <c r="W23" s="596"/>
      <c r="X23" s="596"/>
      <c r="Y23" s="597"/>
      <c r="Z23" s="598">
        <v>1.8</v>
      </c>
      <c r="AA23" s="598"/>
      <c r="AB23" s="598"/>
      <c r="AC23" s="598"/>
      <c r="AD23" s="599" t="s">
        <v>112</v>
      </c>
      <c r="AE23" s="599"/>
      <c r="AF23" s="599"/>
      <c r="AG23" s="599"/>
      <c r="AH23" s="599"/>
      <c r="AI23" s="599"/>
      <c r="AJ23" s="599"/>
      <c r="AK23" s="599"/>
      <c r="AL23" s="600" t="s">
        <v>112</v>
      </c>
      <c r="AM23" s="601"/>
      <c r="AN23" s="601"/>
      <c r="AO23" s="602"/>
      <c r="AP23" s="612" t="s">
        <v>266</v>
      </c>
      <c r="AQ23" s="613"/>
      <c r="AR23" s="613"/>
      <c r="AS23" s="613"/>
      <c r="AT23" s="613"/>
      <c r="AU23" s="613"/>
      <c r="AV23" s="613"/>
      <c r="AW23" s="613"/>
      <c r="AX23" s="613"/>
      <c r="AY23" s="613"/>
      <c r="AZ23" s="613"/>
      <c r="BA23" s="613"/>
      <c r="BB23" s="613"/>
      <c r="BC23" s="613"/>
      <c r="BD23" s="613"/>
      <c r="BE23" s="613"/>
      <c r="BF23" s="614"/>
      <c r="BG23" s="595" t="s">
        <v>112</v>
      </c>
      <c r="BH23" s="596"/>
      <c r="BI23" s="596"/>
      <c r="BJ23" s="596"/>
      <c r="BK23" s="596"/>
      <c r="BL23" s="596"/>
      <c r="BM23" s="596"/>
      <c r="BN23" s="597"/>
      <c r="BO23" s="598" t="s">
        <v>112</v>
      </c>
      <c r="BP23" s="598"/>
      <c r="BQ23" s="598"/>
      <c r="BR23" s="598"/>
      <c r="BS23" s="604" t="s">
        <v>112</v>
      </c>
      <c r="BT23" s="596"/>
      <c r="BU23" s="596"/>
      <c r="BV23" s="596"/>
      <c r="BW23" s="596"/>
      <c r="BX23" s="596"/>
      <c r="BY23" s="596"/>
      <c r="BZ23" s="596"/>
      <c r="CA23" s="596"/>
      <c r="CB23" s="605"/>
      <c r="CD23" s="577" t="s">
        <v>205</v>
      </c>
      <c r="CE23" s="578"/>
      <c r="CF23" s="578"/>
      <c r="CG23" s="578"/>
      <c r="CH23" s="578"/>
      <c r="CI23" s="578"/>
      <c r="CJ23" s="578"/>
      <c r="CK23" s="578"/>
      <c r="CL23" s="578"/>
      <c r="CM23" s="578"/>
      <c r="CN23" s="578"/>
      <c r="CO23" s="578"/>
      <c r="CP23" s="578"/>
      <c r="CQ23" s="579"/>
      <c r="CR23" s="577" t="s">
        <v>267</v>
      </c>
      <c r="CS23" s="578"/>
      <c r="CT23" s="578"/>
      <c r="CU23" s="578"/>
      <c r="CV23" s="578"/>
      <c r="CW23" s="578"/>
      <c r="CX23" s="578"/>
      <c r="CY23" s="579"/>
      <c r="CZ23" s="577" t="s">
        <v>268</v>
      </c>
      <c r="DA23" s="578"/>
      <c r="DB23" s="578"/>
      <c r="DC23" s="579"/>
      <c r="DD23" s="577" t="s">
        <v>269</v>
      </c>
      <c r="DE23" s="578"/>
      <c r="DF23" s="578"/>
      <c r="DG23" s="578"/>
      <c r="DH23" s="578"/>
      <c r="DI23" s="578"/>
      <c r="DJ23" s="578"/>
      <c r="DK23" s="579"/>
      <c r="DL23" s="618" t="s">
        <v>270</v>
      </c>
      <c r="DM23" s="619"/>
      <c r="DN23" s="619"/>
      <c r="DO23" s="619"/>
      <c r="DP23" s="619"/>
      <c r="DQ23" s="619"/>
      <c r="DR23" s="619"/>
      <c r="DS23" s="619"/>
      <c r="DT23" s="619"/>
      <c r="DU23" s="619"/>
      <c r="DV23" s="620"/>
      <c r="DW23" s="577" t="s">
        <v>271</v>
      </c>
      <c r="DX23" s="578"/>
      <c r="DY23" s="578"/>
      <c r="DZ23" s="578"/>
      <c r="EA23" s="578"/>
      <c r="EB23" s="578"/>
      <c r="EC23" s="579"/>
    </row>
    <row r="24" spans="2:133" ht="11.25" customHeight="1" x14ac:dyDescent="0.15">
      <c r="B24" s="592" t="s">
        <v>272</v>
      </c>
      <c r="C24" s="593"/>
      <c r="D24" s="593"/>
      <c r="E24" s="593"/>
      <c r="F24" s="593"/>
      <c r="G24" s="593"/>
      <c r="H24" s="593"/>
      <c r="I24" s="593"/>
      <c r="J24" s="593"/>
      <c r="K24" s="593"/>
      <c r="L24" s="593"/>
      <c r="M24" s="593"/>
      <c r="N24" s="593"/>
      <c r="O24" s="593"/>
      <c r="P24" s="593"/>
      <c r="Q24" s="594"/>
      <c r="R24" s="595">
        <v>1952</v>
      </c>
      <c r="S24" s="596"/>
      <c r="T24" s="596"/>
      <c r="U24" s="596"/>
      <c r="V24" s="596"/>
      <c r="W24" s="596"/>
      <c r="X24" s="596"/>
      <c r="Y24" s="597"/>
      <c r="Z24" s="598">
        <v>0</v>
      </c>
      <c r="AA24" s="598"/>
      <c r="AB24" s="598"/>
      <c r="AC24" s="598"/>
      <c r="AD24" s="599" t="s">
        <v>112</v>
      </c>
      <c r="AE24" s="599"/>
      <c r="AF24" s="599"/>
      <c r="AG24" s="599"/>
      <c r="AH24" s="599"/>
      <c r="AI24" s="599"/>
      <c r="AJ24" s="599"/>
      <c r="AK24" s="599"/>
      <c r="AL24" s="600" t="s">
        <v>112</v>
      </c>
      <c r="AM24" s="601"/>
      <c r="AN24" s="601"/>
      <c r="AO24" s="602"/>
      <c r="AP24" s="612" t="s">
        <v>273</v>
      </c>
      <c r="AQ24" s="613"/>
      <c r="AR24" s="613"/>
      <c r="AS24" s="613"/>
      <c r="AT24" s="613"/>
      <c r="AU24" s="613"/>
      <c r="AV24" s="613"/>
      <c r="AW24" s="613"/>
      <c r="AX24" s="613"/>
      <c r="AY24" s="613"/>
      <c r="AZ24" s="613"/>
      <c r="BA24" s="613"/>
      <c r="BB24" s="613"/>
      <c r="BC24" s="613"/>
      <c r="BD24" s="613"/>
      <c r="BE24" s="613"/>
      <c r="BF24" s="614"/>
      <c r="BG24" s="595" t="s">
        <v>112</v>
      </c>
      <c r="BH24" s="596"/>
      <c r="BI24" s="596"/>
      <c r="BJ24" s="596"/>
      <c r="BK24" s="596"/>
      <c r="BL24" s="596"/>
      <c r="BM24" s="596"/>
      <c r="BN24" s="597"/>
      <c r="BO24" s="598" t="s">
        <v>112</v>
      </c>
      <c r="BP24" s="598"/>
      <c r="BQ24" s="598"/>
      <c r="BR24" s="598"/>
      <c r="BS24" s="604" t="s">
        <v>112</v>
      </c>
      <c r="BT24" s="596"/>
      <c r="BU24" s="596"/>
      <c r="BV24" s="596"/>
      <c r="BW24" s="596"/>
      <c r="BX24" s="596"/>
      <c r="BY24" s="596"/>
      <c r="BZ24" s="596"/>
      <c r="CA24" s="596"/>
      <c r="CB24" s="605"/>
      <c r="CD24" s="606" t="s">
        <v>274</v>
      </c>
      <c r="CE24" s="607"/>
      <c r="CF24" s="607"/>
      <c r="CG24" s="607"/>
      <c r="CH24" s="607"/>
      <c r="CI24" s="607"/>
      <c r="CJ24" s="607"/>
      <c r="CK24" s="607"/>
      <c r="CL24" s="607"/>
      <c r="CM24" s="607"/>
      <c r="CN24" s="607"/>
      <c r="CO24" s="607"/>
      <c r="CP24" s="607"/>
      <c r="CQ24" s="608"/>
      <c r="CR24" s="584">
        <v>1366459</v>
      </c>
      <c r="CS24" s="585"/>
      <c r="CT24" s="585"/>
      <c r="CU24" s="585"/>
      <c r="CV24" s="585"/>
      <c r="CW24" s="585"/>
      <c r="CX24" s="585"/>
      <c r="CY24" s="586"/>
      <c r="CZ24" s="624">
        <v>26.4</v>
      </c>
      <c r="DA24" s="625"/>
      <c r="DB24" s="625"/>
      <c r="DC24" s="626"/>
      <c r="DD24" s="623">
        <v>1013708</v>
      </c>
      <c r="DE24" s="585"/>
      <c r="DF24" s="585"/>
      <c r="DG24" s="585"/>
      <c r="DH24" s="585"/>
      <c r="DI24" s="585"/>
      <c r="DJ24" s="585"/>
      <c r="DK24" s="586"/>
      <c r="DL24" s="623">
        <v>1010027</v>
      </c>
      <c r="DM24" s="585"/>
      <c r="DN24" s="585"/>
      <c r="DO24" s="585"/>
      <c r="DP24" s="585"/>
      <c r="DQ24" s="585"/>
      <c r="DR24" s="585"/>
      <c r="DS24" s="585"/>
      <c r="DT24" s="585"/>
      <c r="DU24" s="585"/>
      <c r="DV24" s="586"/>
      <c r="DW24" s="589">
        <v>40.6</v>
      </c>
      <c r="DX24" s="590"/>
      <c r="DY24" s="590"/>
      <c r="DZ24" s="590"/>
      <c r="EA24" s="590"/>
      <c r="EB24" s="590"/>
      <c r="EC24" s="591"/>
    </row>
    <row r="25" spans="2:133" ht="11.25" customHeight="1" x14ac:dyDescent="0.15">
      <c r="B25" s="592" t="s">
        <v>275</v>
      </c>
      <c r="C25" s="593"/>
      <c r="D25" s="593"/>
      <c r="E25" s="593"/>
      <c r="F25" s="593"/>
      <c r="G25" s="593"/>
      <c r="H25" s="593"/>
      <c r="I25" s="593"/>
      <c r="J25" s="593"/>
      <c r="K25" s="593"/>
      <c r="L25" s="593"/>
      <c r="M25" s="593"/>
      <c r="N25" s="593"/>
      <c r="O25" s="593"/>
      <c r="P25" s="593"/>
      <c r="Q25" s="594"/>
      <c r="R25" s="595">
        <v>529000</v>
      </c>
      <c r="S25" s="596"/>
      <c r="T25" s="596"/>
      <c r="U25" s="596"/>
      <c r="V25" s="596"/>
      <c r="W25" s="596"/>
      <c r="X25" s="596"/>
      <c r="Y25" s="597"/>
      <c r="Z25" s="598">
        <v>9.9</v>
      </c>
      <c r="AA25" s="598"/>
      <c r="AB25" s="598"/>
      <c r="AC25" s="598"/>
      <c r="AD25" s="599" t="s">
        <v>112</v>
      </c>
      <c r="AE25" s="599"/>
      <c r="AF25" s="599"/>
      <c r="AG25" s="599"/>
      <c r="AH25" s="599"/>
      <c r="AI25" s="599"/>
      <c r="AJ25" s="599"/>
      <c r="AK25" s="599"/>
      <c r="AL25" s="600" t="s">
        <v>112</v>
      </c>
      <c r="AM25" s="601"/>
      <c r="AN25" s="601"/>
      <c r="AO25" s="602"/>
      <c r="AP25" s="612" t="s">
        <v>276</v>
      </c>
      <c r="AQ25" s="613"/>
      <c r="AR25" s="613"/>
      <c r="AS25" s="613"/>
      <c r="AT25" s="613"/>
      <c r="AU25" s="613"/>
      <c r="AV25" s="613"/>
      <c r="AW25" s="613"/>
      <c r="AX25" s="613"/>
      <c r="AY25" s="613"/>
      <c r="AZ25" s="613"/>
      <c r="BA25" s="613"/>
      <c r="BB25" s="613"/>
      <c r="BC25" s="613"/>
      <c r="BD25" s="613"/>
      <c r="BE25" s="613"/>
      <c r="BF25" s="614"/>
      <c r="BG25" s="595" t="s">
        <v>112</v>
      </c>
      <c r="BH25" s="596"/>
      <c r="BI25" s="596"/>
      <c r="BJ25" s="596"/>
      <c r="BK25" s="596"/>
      <c r="BL25" s="596"/>
      <c r="BM25" s="596"/>
      <c r="BN25" s="597"/>
      <c r="BO25" s="598" t="s">
        <v>112</v>
      </c>
      <c r="BP25" s="598"/>
      <c r="BQ25" s="598"/>
      <c r="BR25" s="598"/>
      <c r="BS25" s="604" t="s">
        <v>112</v>
      </c>
      <c r="BT25" s="596"/>
      <c r="BU25" s="596"/>
      <c r="BV25" s="596"/>
      <c r="BW25" s="596"/>
      <c r="BX25" s="596"/>
      <c r="BY25" s="596"/>
      <c r="BZ25" s="596"/>
      <c r="CA25" s="596"/>
      <c r="CB25" s="605"/>
      <c r="CD25" s="609" t="s">
        <v>277</v>
      </c>
      <c r="CE25" s="610"/>
      <c r="CF25" s="610"/>
      <c r="CG25" s="610"/>
      <c r="CH25" s="610"/>
      <c r="CI25" s="610"/>
      <c r="CJ25" s="610"/>
      <c r="CK25" s="610"/>
      <c r="CL25" s="610"/>
      <c r="CM25" s="610"/>
      <c r="CN25" s="610"/>
      <c r="CO25" s="610"/>
      <c r="CP25" s="610"/>
      <c r="CQ25" s="611"/>
      <c r="CR25" s="595">
        <v>545506</v>
      </c>
      <c r="CS25" s="627"/>
      <c r="CT25" s="627"/>
      <c r="CU25" s="627"/>
      <c r="CV25" s="627"/>
      <c r="CW25" s="627"/>
      <c r="CX25" s="627"/>
      <c r="CY25" s="628"/>
      <c r="CZ25" s="629">
        <v>10.5</v>
      </c>
      <c r="DA25" s="630"/>
      <c r="DB25" s="630"/>
      <c r="DC25" s="631"/>
      <c r="DD25" s="604">
        <v>515560</v>
      </c>
      <c r="DE25" s="627"/>
      <c r="DF25" s="627"/>
      <c r="DG25" s="627"/>
      <c r="DH25" s="627"/>
      <c r="DI25" s="627"/>
      <c r="DJ25" s="627"/>
      <c r="DK25" s="628"/>
      <c r="DL25" s="604">
        <v>515179</v>
      </c>
      <c r="DM25" s="627"/>
      <c r="DN25" s="627"/>
      <c r="DO25" s="627"/>
      <c r="DP25" s="627"/>
      <c r="DQ25" s="627"/>
      <c r="DR25" s="627"/>
      <c r="DS25" s="627"/>
      <c r="DT25" s="627"/>
      <c r="DU25" s="627"/>
      <c r="DV25" s="628"/>
      <c r="DW25" s="600">
        <v>20.7</v>
      </c>
      <c r="DX25" s="621"/>
      <c r="DY25" s="621"/>
      <c r="DZ25" s="621"/>
      <c r="EA25" s="621"/>
      <c r="EB25" s="621"/>
      <c r="EC25" s="622"/>
    </row>
    <row r="26" spans="2:133" ht="11.25" customHeight="1" x14ac:dyDescent="0.15">
      <c r="B26" s="632" t="s">
        <v>278</v>
      </c>
      <c r="C26" s="633"/>
      <c r="D26" s="633"/>
      <c r="E26" s="633"/>
      <c r="F26" s="633"/>
      <c r="G26" s="633"/>
      <c r="H26" s="633"/>
      <c r="I26" s="633"/>
      <c r="J26" s="633"/>
      <c r="K26" s="633"/>
      <c r="L26" s="633"/>
      <c r="M26" s="633"/>
      <c r="N26" s="633"/>
      <c r="O26" s="633"/>
      <c r="P26" s="633"/>
      <c r="Q26" s="634"/>
      <c r="R26" s="595" t="s">
        <v>112</v>
      </c>
      <c r="S26" s="596"/>
      <c r="T26" s="596"/>
      <c r="U26" s="596"/>
      <c r="V26" s="596"/>
      <c r="W26" s="596"/>
      <c r="X26" s="596"/>
      <c r="Y26" s="597"/>
      <c r="Z26" s="598" t="s">
        <v>112</v>
      </c>
      <c r="AA26" s="598"/>
      <c r="AB26" s="598"/>
      <c r="AC26" s="598"/>
      <c r="AD26" s="599" t="s">
        <v>112</v>
      </c>
      <c r="AE26" s="599"/>
      <c r="AF26" s="599"/>
      <c r="AG26" s="599"/>
      <c r="AH26" s="599"/>
      <c r="AI26" s="599"/>
      <c r="AJ26" s="599"/>
      <c r="AK26" s="599"/>
      <c r="AL26" s="600" t="s">
        <v>112</v>
      </c>
      <c r="AM26" s="601"/>
      <c r="AN26" s="601"/>
      <c r="AO26" s="602"/>
      <c r="AP26" s="612" t="s">
        <v>279</v>
      </c>
      <c r="AQ26" s="635"/>
      <c r="AR26" s="635"/>
      <c r="AS26" s="635"/>
      <c r="AT26" s="635"/>
      <c r="AU26" s="635"/>
      <c r="AV26" s="635"/>
      <c r="AW26" s="635"/>
      <c r="AX26" s="635"/>
      <c r="AY26" s="635"/>
      <c r="AZ26" s="635"/>
      <c r="BA26" s="635"/>
      <c r="BB26" s="635"/>
      <c r="BC26" s="635"/>
      <c r="BD26" s="635"/>
      <c r="BE26" s="635"/>
      <c r="BF26" s="614"/>
      <c r="BG26" s="595" t="s">
        <v>112</v>
      </c>
      <c r="BH26" s="596"/>
      <c r="BI26" s="596"/>
      <c r="BJ26" s="596"/>
      <c r="BK26" s="596"/>
      <c r="BL26" s="596"/>
      <c r="BM26" s="596"/>
      <c r="BN26" s="597"/>
      <c r="BO26" s="598" t="s">
        <v>112</v>
      </c>
      <c r="BP26" s="598"/>
      <c r="BQ26" s="598"/>
      <c r="BR26" s="598"/>
      <c r="BS26" s="604" t="s">
        <v>112</v>
      </c>
      <c r="BT26" s="596"/>
      <c r="BU26" s="596"/>
      <c r="BV26" s="596"/>
      <c r="BW26" s="596"/>
      <c r="BX26" s="596"/>
      <c r="BY26" s="596"/>
      <c r="BZ26" s="596"/>
      <c r="CA26" s="596"/>
      <c r="CB26" s="605"/>
      <c r="CD26" s="609" t="s">
        <v>280</v>
      </c>
      <c r="CE26" s="610"/>
      <c r="CF26" s="610"/>
      <c r="CG26" s="610"/>
      <c r="CH26" s="610"/>
      <c r="CI26" s="610"/>
      <c r="CJ26" s="610"/>
      <c r="CK26" s="610"/>
      <c r="CL26" s="610"/>
      <c r="CM26" s="610"/>
      <c r="CN26" s="610"/>
      <c r="CO26" s="610"/>
      <c r="CP26" s="610"/>
      <c r="CQ26" s="611"/>
      <c r="CR26" s="595">
        <v>341460</v>
      </c>
      <c r="CS26" s="596"/>
      <c r="CT26" s="596"/>
      <c r="CU26" s="596"/>
      <c r="CV26" s="596"/>
      <c r="CW26" s="596"/>
      <c r="CX26" s="596"/>
      <c r="CY26" s="597"/>
      <c r="CZ26" s="629">
        <v>6.6</v>
      </c>
      <c r="DA26" s="630"/>
      <c r="DB26" s="630"/>
      <c r="DC26" s="631"/>
      <c r="DD26" s="604">
        <v>315538</v>
      </c>
      <c r="DE26" s="596"/>
      <c r="DF26" s="596"/>
      <c r="DG26" s="596"/>
      <c r="DH26" s="596"/>
      <c r="DI26" s="596"/>
      <c r="DJ26" s="596"/>
      <c r="DK26" s="597"/>
      <c r="DL26" s="604" t="s">
        <v>217</v>
      </c>
      <c r="DM26" s="596"/>
      <c r="DN26" s="596"/>
      <c r="DO26" s="596"/>
      <c r="DP26" s="596"/>
      <c r="DQ26" s="596"/>
      <c r="DR26" s="596"/>
      <c r="DS26" s="596"/>
      <c r="DT26" s="596"/>
      <c r="DU26" s="596"/>
      <c r="DV26" s="597"/>
      <c r="DW26" s="600" t="s">
        <v>217</v>
      </c>
      <c r="DX26" s="621"/>
      <c r="DY26" s="621"/>
      <c r="DZ26" s="621"/>
      <c r="EA26" s="621"/>
      <c r="EB26" s="621"/>
      <c r="EC26" s="622"/>
    </row>
    <row r="27" spans="2:133" ht="11.25" customHeight="1" x14ac:dyDescent="0.15">
      <c r="B27" s="592" t="s">
        <v>281</v>
      </c>
      <c r="C27" s="593"/>
      <c r="D27" s="593"/>
      <c r="E27" s="593"/>
      <c r="F27" s="593"/>
      <c r="G27" s="593"/>
      <c r="H27" s="593"/>
      <c r="I27" s="593"/>
      <c r="J27" s="593"/>
      <c r="K27" s="593"/>
      <c r="L27" s="593"/>
      <c r="M27" s="593"/>
      <c r="N27" s="593"/>
      <c r="O27" s="593"/>
      <c r="P27" s="593"/>
      <c r="Q27" s="594"/>
      <c r="R27" s="595">
        <v>120360</v>
      </c>
      <c r="S27" s="596"/>
      <c r="T27" s="596"/>
      <c r="U27" s="596"/>
      <c r="V27" s="596"/>
      <c r="W27" s="596"/>
      <c r="X27" s="596"/>
      <c r="Y27" s="597"/>
      <c r="Z27" s="598">
        <v>2.2000000000000002</v>
      </c>
      <c r="AA27" s="598"/>
      <c r="AB27" s="598"/>
      <c r="AC27" s="598"/>
      <c r="AD27" s="599" t="s">
        <v>112</v>
      </c>
      <c r="AE27" s="599"/>
      <c r="AF27" s="599"/>
      <c r="AG27" s="599"/>
      <c r="AH27" s="599"/>
      <c r="AI27" s="599"/>
      <c r="AJ27" s="599"/>
      <c r="AK27" s="599"/>
      <c r="AL27" s="600" t="s">
        <v>112</v>
      </c>
      <c r="AM27" s="601"/>
      <c r="AN27" s="601"/>
      <c r="AO27" s="602"/>
      <c r="AP27" s="592" t="s">
        <v>282</v>
      </c>
      <c r="AQ27" s="593"/>
      <c r="AR27" s="593"/>
      <c r="AS27" s="593"/>
      <c r="AT27" s="593"/>
      <c r="AU27" s="593"/>
      <c r="AV27" s="593"/>
      <c r="AW27" s="593"/>
      <c r="AX27" s="593"/>
      <c r="AY27" s="593"/>
      <c r="AZ27" s="593"/>
      <c r="BA27" s="593"/>
      <c r="BB27" s="593"/>
      <c r="BC27" s="593"/>
      <c r="BD27" s="593"/>
      <c r="BE27" s="593"/>
      <c r="BF27" s="594"/>
      <c r="BG27" s="595">
        <v>250515</v>
      </c>
      <c r="BH27" s="596"/>
      <c r="BI27" s="596"/>
      <c r="BJ27" s="596"/>
      <c r="BK27" s="596"/>
      <c r="BL27" s="596"/>
      <c r="BM27" s="596"/>
      <c r="BN27" s="597"/>
      <c r="BO27" s="598">
        <v>100</v>
      </c>
      <c r="BP27" s="598"/>
      <c r="BQ27" s="598"/>
      <c r="BR27" s="598"/>
      <c r="BS27" s="604">
        <v>1389</v>
      </c>
      <c r="BT27" s="596"/>
      <c r="BU27" s="596"/>
      <c r="BV27" s="596"/>
      <c r="BW27" s="596"/>
      <c r="BX27" s="596"/>
      <c r="BY27" s="596"/>
      <c r="BZ27" s="596"/>
      <c r="CA27" s="596"/>
      <c r="CB27" s="605"/>
      <c r="CD27" s="609" t="s">
        <v>283</v>
      </c>
      <c r="CE27" s="610"/>
      <c r="CF27" s="610"/>
      <c r="CG27" s="610"/>
      <c r="CH27" s="610"/>
      <c r="CI27" s="610"/>
      <c r="CJ27" s="610"/>
      <c r="CK27" s="610"/>
      <c r="CL27" s="610"/>
      <c r="CM27" s="610"/>
      <c r="CN27" s="610"/>
      <c r="CO27" s="610"/>
      <c r="CP27" s="610"/>
      <c r="CQ27" s="611"/>
      <c r="CR27" s="595">
        <v>365794</v>
      </c>
      <c r="CS27" s="627"/>
      <c r="CT27" s="627"/>
      <c r="CU27" s="627"/>
      <c r="CV27" s="627"/>
      <c r="CW27" s="627"/>
      <c r="CX27" s="627"/>
      <c r="CY27" s="628"/>
      <c r="CZ27" s="629">
        <v>7.1</v>
      </c>
      <c r="DA27" s="630"/>
      <c r="DB27" s="630"/>
      <c r="DC27" s="631"/>
      <c r="DD27" s="604">
        <v>133066</v>
      </c>
      <c r="DE27" s="627"/>
      <c r="DF27" s="627"/>
      <c r="DG27" s="627"/>
      <c r="DH27" s="627"/>
      <c r="DI27" s="627"/>
      <c r="DJ27" s="627"/>
      <c r="DK27" s="628"/>
      <c r="DL27" s="604">
        <v>129766</v>
      </c>
      <c r="DM27" s="627"/>
      <c r="DN27" s="627"/>
      <c r="DO27" s="627"/>
      <c r="DP27" s="627"/>
      <c r="DQ27" s="627"/>
      <c r="DR27" s="627"/>
      <c r="DS27" s="627"/>
      <c r="DT27" s="627"/>
      <c r="DU27" s="627"/>
      <c r="DV27" s="628"/>
      <c r="DW27" s="600">
        <v>5.2</v>
      </c>
      <c r="DX27" s="621"/>
      <c r="DY27" s="621"/>
      <c r="DZ27" s="621"/>
      <c r="EA27" s="621"/>
      <c r="EB27" s="621"/>
      <c r="EC27" s="622"/>
    </row>
    <row r="28" spans="2:133" ht="11.25" customHeight="1" x14ac:dyDescent="0.15">
      <c r="B28" s="592" t="s">
        <v>284</v>
      </c>
      <c r="C28" s="593"/>
      <c r="D28" s="593"/>
      <c r="E28" s="593"/>
      <c r="F28" s="593"/>
      <c r="G28" s="593"/>
      <c r="H28" s="593"/>
      <c r="I28" s="593"/>
      <c r="J28" s="593"/>
      <c r="K28" s="593"/>
      <c r="L28" s="593"/>
      <c r="M28" s="593"/>
      <c r="N28" s="593"/>
      <c r="O28" s="593"/>
      <c r="P28" s="593"/>
      <c r="Q28" s="594"/>
      <c r="R28" s="595">
        <v>154888</v>
      </c>
      <c r="S28" s="596"/>
      <c r="T28" s="596"/>
      <c r="U28" s="596"/>
      <c r="V28" s="596"/>
      <c r="W28" s="596"/>
      <c r="X28" s="596"/>
      <c r="Y28" s="597"/>
      <c r="Z28" s="598">
        <v>2.9</v>
      </c>
      <c r="AA28" s="598"/>
      <c r="AB28" s="598"/>
      <c r="AC28" s="598"/>
      <c r="AD28" s="599" t="s">
        <v>112</v>
      </c>
      <c r="AE28" s="599"/>
      <c r="AF28" s="599"/>
      <c r="AG28" s="599"/>
      <c r="AH28" s="599"/>
      <c r="AI28" s="599"/>
      <c r="AJ28" s="599"/>
      <c r="AK28" s="599"/>
      <c r="AL28" s="600" t="s">
        <v>112</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285</v>
      </c>
      <c r="CE28" s="610"/>
      <c r="CF28" s="610"/>
      <c r="CG28" s="610"/>
      <c r="CH28" s="610"/>
      <c r="CI28" s="610"/>
      <c r="CJ28" s="610"/>
      <c r="CK28" s="610"/>
      <c r="CL28" s="610"/>
      <c r="CM28" s="610"/>
      <c r="CN28" s="610"/>
      <c r="CO28" s="610"/>
      <c r="CP28" s="610"/>
      <c r="CQ28" s="611"/>
      <c r="CR28" s="595">
        <v>455159</v>
      </c>
      <c r="CS28" s="596"/>
      <c r="CT28" s="596"/>
      <c r="CU28" s="596"/>
      <c r="CV28" s="596"/>
      <c r="CW28" s="596"/>
      <c r="CX28" s="596"/>
      <c r="CY28" s="597"/>
      <c r="CZ28" s="629">
        <v>8.8000000000000007</v>
      </c>
      <c r="DA28" s="630"/>
      <c r="DB28" s="630"/>
      <c r="DC28" s="631"/>
      <c r="DD28" s="604">
        <v>365082</v>
      </c>
      <c r="DE28" s="596"/>
      <c r="DF28" s="596"/>
      <c r="DG28" s="596"/>
      <c r="DH28" s="596"/>
      <c r="DI28" s="596"/>
      <c r="DJ28" s="596"/>
      <c r="DK28" s="597"/>
      <c r="DL28" s="604">
        <v>365082</v>
      </c>
      <c r="DM28" s="596"/>
      <c r="DN28" s="596"/>
      <c r="DO28" s="596"/>
      <c r="DP28" s="596"/>
      <c r="DQ28" s="596"/>
      <c r="DR28" s="596"/>
      <c r="DS28" s="596"/>
      <c r="DT28" s="596"/>
      <c r="DU28" s="596"/>
      <c r="DV28" s="597"/>
      <c r="DW28" s="600">
        <v>14.7</v>
      </c>
      <c r="DX28" s="621"/>
      <c r="DY28" s="621"/>
      <c r="DZ28" s="621"/>
      <c r="EA28" s="621"/>
      <c r="EB28" s="621"/>
      <c r="EC28" s="622"/>
    </row>
    <row r="29" spans="2:133" ht="11.25" customHeight="1" x14ac:dyDescent="0.15">
      <c r="B29" s="592" t="s">
        <v>286</v>
      </c>
      <c r="C29" s="593"/>
      <c r="D29" s="593"/>
      <c r="E29" s="593"/>
      <c r="F29" s="593"/>
      <c r="G29" s="593"/>
      <c r="H29" s="593"/>
      <c r="I29" s="593"/>
      <c r="J29" s="593"/>
      <c r="K29" s="593"/>
      <c r="L29" s="593"/>
      <c r="M29" s="593"/>
      <c r="N29" s="593"/>
      <c r="O29" s="593"/>
      <c r="P29" s="593"/>
      <c r="Q29" s="594"/>
      <c r="R29" s="595">
        <v>3572</v>
      </c>
      <c r="S29" s="596"/>
      <c r="T29" s="596"/>
      <c r="U29" s="596"/>
      <c r="V29" s="596"/>
      <c r="W29" s="596"/>
      <c r="X29" s="596"/>
      <c r="Y29" s="597"/>
      <c r="Z29" s="598">
        <v>0.1</v>
      </c>
      <c r="AA29" s="598"/>
      <c r="AB29" s="598"/>
      <c r="AC29" s="598"/>
      <c r="AD29" s="599" t="s">
        <v>112</v>
      </c>
      <c r="AE29" s="599"/>
      <c r="AF29" s="599"/>
      <c r="AG29" s="599"/>
      <c r="AH29" s="599"/>
      <c r="AI29" s="599"/>
      <c r="AJ29" s="599"/>
      <c r="AK29" s="599"/>
      <c r="AL29" s="600" t="s">
        <v>112</v>
      </c>
      <c r="AM29" s="601"/>
      <c r="AN29" s="601"/>
      <c r="AO29" s="602"/>
      <c r="AP29" s="574" t="s">
        <v>205</v>
      </c>
      <c r="AQ29" s="575"/>
      <c r="AR29" s="575"/>
      <c r="AS29" s="575"/>
      <c r="AT29" s="575"/>
      <c r="AU29" s="575"/>
      <c r="AV29" s="575"/>
      <c r="AW29" s="575"/>
      <c r="AX29" s="575"/>
      <c r="AY29" s="575"/>
      <c r="AZ29" s="575"/>
      <c r="BA29" s="575"/>
      <c r="BB29" s="575"/>
      <c r="BC29" s="575"/>
      <c r="BD29" s="575"/>
      <c r="BE29" s="575"/>
      <c r="BF29" s="576"/>
      <c r="BG29" s="574" t="s">
        <v>287</v>
      </c>
      <c r="BH29" s="636"/>
      <c r="BI29" s="636"/>
      <c r="BJ29" s="636"/>
      <c r="BK29" s="636"/>
      <c r="BL29" s="636"/>
      <c r="BM29" s="636"/>
      <c r="BN29" s="636"/>
      <c r="BO29" s="636"/>
      <c r="BP29" s="636"/>
      <c r="BQ29" s="637"/>
      <c r="BR29" s="574" t="s">
        <v>288</v>
      </c>
      <c r="BS29" s="636"/>
      <c r="BT29" s="636"/>
      <c r="BU29" s="636"/>
      <c r="BV29" s="636"/>
      <c r="BW29" s="636"/>
      <c r="BX29" s="636"/>
      <c r="BY29" s="636"/>
      <c r="BZ29" s="636"/>
      <c r="CA29" s="636"/>
      <c r="CB29" s="637"/>
      <c r="CD29" s="656" t="s">
        <v>289</v>
      </c>
      <c r="CE29" s="657"/>
      <c r="CF29" s="609" t="s">
        <v>57</v>
      </c>
      <c r="CG29" s="610"/>
      <c r="CH29" s="610"/>
      <c r="CI29" s="610"/>
      <c r="CJ29" s="610"/>
      <c r="CK29" s="610"/>
      <c r="CL29" s="610"/>
      <c r="CM29" s="610"/>
      <c r="CN29" s="610"/>
      <c r="CO29" s="610"/>
      <c r="CP29" s="610"/>
      <c r="CQ29" s="611"/>
      <c r="CR29" s="595">
        <v>455134</v>
      </c>
      <c r="CS29" s="627"/>
      <c r="CT29" s="627"/>
      <c r="CU29" s="627"/>
      <c r="CV29" s="627"/>
      <c r="CW29" s="627"/>
      <c r="CX29" s="627"/>
      <c r="CY29" s="628"/>
      <c r="CZ29" s="629">
        <v>8.8000000000000007</v>
      </c>
      <c r="DA29" s="630"/>
      <c r="DB29" s="630"/>
      <c r="DC29" s="631"/>
      <c r="DD29" s="604">
        <v>365057</v>
      </c>
      <c r="DE29" s="627"/>
      <c r="DF29" s="627"/>
      <c r="DG29" s="627"/>
      <c r="DH29" s="627"/>
      <c r="DI29" s="627"/>
      <c r="DJ29" s="627"/>
      <c r="DK29" s="628"/>
      <c r="DL29" s="604">
        <v>365057</v>
      </c>
      <c r="DM29" s="627"/>
      <c r="DN29" s="627"/>
      <c r="DO29" s="627"/>
      <c r="DP29" s="627"/>
      <c r="DQ29" s="627"/>
      <c r="DR29" s="627"/>
      <c r="DS29" s="627"/>
      <c r="DT29" s="627"/>
      <c r="DU29" s="627"/>
      <c r="DV29" s="628"/>
      <c r="DW29" s="600">
        <v>14.7</v>
      </c>
      <c r="DX29" s="621"/>
      <c r="DY29" s="621"/>
      <c r="DZ29" s="621"/>
      <c r="EA29" s="621"/>
      <c r="EB29" s="621"/>
      <c r="EC29" s="622"/>
    </row>
    <row r="30" spans="2:133" ht="11.25" customHeight="1" x14ac:dyDescent="0.15">
      <c r="B30" s="592" t="s">
        <v>290</v>
      </c>
      <c r="C30" s="593"/>
      <c r="D30" s="593"/>
      <c r="E30" s="593"/>
      <c r="F30" s="593"/>
      <c r="G30" s="593"/>
      <c r="H30" s="593"/>
      <c r="I30" s="593"/>
      <c r="J30" s="593"/>
      <c r="K30" s="593"/>
      <c r="L30" s="593"/>
      <c r="M30" s="593"/>
      <c r="N30" s="593"/>
      <c r="O30" s="593"/>
      <c r="P30" s="593"/>
      <c r="Q30" s="594"/>
      <c r="R30" s="595">
        <v>171527</v>
      </c>
      <c r="S30" s="596"/>
      <c r="T30" s="596"/>
      <c r="U30" s="596"/>
      <c r="V30" s="596"/>
      <c r="W30" s="596"/>
      <c r="X30" s="596"/>
      <c r="Y30" s="597"/>
      <c r="Z30" s="598">
        <v>3.2</v>
      </c>
      <c r="AA30" s="598"/>
      <c r="AB30" s="598"/>
      <c r="AC30" s="598"/>
      <c r="AD30" s="599" t="s">
        <v>112</v>
      </c>
      <c r="AE30" s="599"/>
      <c r="AF30" s="599"/>
      <c r="AG30" s="599"/>
      <c r="AH30" s="599"/>
      <c r="AI30" s="599"/>
      <c r="AJ30" s="599"/>
      <c r="AK30" s="599"/>
      <c r="AL30" s="600" t="s">
        <v>112</v>
      </c>
      <c r="AM30" s="601"/>
      <c r="AN30" s="601"/>
      <c r="AO30" s="602"/>
      <c r="AP30" s="641" t="s">
        <v>291</v>
      </c>
      <c r="AQ30" s="642"/>
      <c r="AR30" s="642"/>
      <c r="AS30" s="642"/>
      <c r="AT30" s="647" t="s">
        <v>292</v>
      </c>
      <c r="AU30" s="184"/>
      <c r="AV30" s="184"/>
      <c r="AW30" s="184"/>
      <c r="AX30" s="581" t="s">
        <v>171</v>
      </c>
      <c r="AY30" s="582"/>
      <c r="AZ30" s="582"/>
      <c r="BA30" s="582"/>
      <c r="BB30" s="582"/>
      <c r="BC30" s="582"/>
      <c r="BD30" s="582"/>
      <c r="BE30" s="582"/>
      <c r="BF30" s="583"/>
      <c r="BG30" s="653">
        <v>99.5</v>
      </c>
      <c r="BH30" s="654"/>
      <c r="BI30" s="654"/>
      <c r="BJ30" s="654"/>
      <c r="BK30" s="654"/>
      <c r="BL30" s="654"/>
      <c r="BM30" s="590">
        <v>98.1</v>
      </c>
      <c r="BN30" s="654"/>
      <c r="BO30" s="654"/>
      <c r="BP30" s="654"/>
      <c r="BQ30" s="655"/>
      <c r="BR30" s="653">
        <v>99.6</v>
      </c>
      <c r="BS30" s="654"/>
      <c r="BT30" s="654"/>
      <c r="BU30" s="654"/>
      <c r="BV30" s="654"/>
      <c r="BW30" s="654"/>
      <c r="BX30" s="590">
        <v>98.1</v>
      </c>
      <c r="BY30" s="654"/>
      <c r="BZ30" s="654"/>
      <c r="CA30" s="654"/>
      <c r="CB30" s="655"/>
      <c r="CD30" s="658"/>
      <c r="CE30" s="659"/>
      <c r="CF30" s="609" t="s">
        <v>293</v>
      </c>
      <c r="CG30" s="610"/>
      <c r="CH30" s="610"/>
      <c r="CI30" s="610"/>
      <c r="CJ30" s="610"/>
      <c r="CK30" s="610"/>
      <c r="CL30" s="610"/>
      <c r="CM30" s="610"/>
      <c r="CN30" s="610"/>
      <c r="CO30" s="610"/>
      <c r="CP30" s="610"/>
      <c r="CQ30" s="611"/>
      <c r="CR30" s="595">
        <v>404828</v>
      </c>
      <c r="CS30" s="596"/>
      <c r="CT30" s="596"/>
      <c r="CU30" s="596"/>
      <c r="CV30" s="596"/>
      <c r="CW30" s="596"/>
      <c r="CX30" s="596"/>
      <c r="CY30" s="597"/>
      <c r="CZ30" s="629">
        <v>7.8</v>
      </c>
      <c r="DA30" s="630"/>
      <c r="DB30" s="630"/>
      <c r="DC30" s="631"/>
      <c r="DD30" s="604">
        <v>334707</v>
      </c>
      <c r="DE30" s="596"/>
      <c r="DF30" s="596"/>
      <c r="DG30" s="596"/>
      <c r="DH30" s="596"/>
      <c r="DI30" s="596"/>
      <c r="DJ30" s="596"/>
      <c r="DK30" s="597"/>
      <c r="DL30" s="604">
        <v>334707</v>
      </c>
      <c r="DM30" s="596"/>
      <c r="DN30" s="596"/>
      <c r="DO30" s="596"/>
      <c r="DP30" s="596"/>
      <c r="DQ30" s="596"/>
      <c r="DR30" s="596"/>
      <c r="DS30" s="596"/>
      <c r="DT30" s="596"/>
      <c r="DU30" s="596"/>
      <c r="DV30" s="597"/>
      <c r="DW30" s="600">
        <v>13.5</v>
      </c>
      <c r="DX30" s="621"/>
      <c r="DY30" s="621"/>
      <c r="DZ30" s="621"/>
      <c r="EA30" s="621"/>
      <c r="EB30" s="621"/>
      <c r="EC30" s="622"/>
    </row>
    <row r="31" spans="2:133" ht="11.25" customHeight="1" x14ac:dyDescent="0.15">
      <c r="B31" s="592" t="s">
        <v>294</v>
      </c>
      <c r="C31" s="593"/>
      <c r="D31" s="593"/>
      <c r="E31" s="593"/>
      <c r="F31" s="593"/>
      <c r="G31" s="593"/>
      <c r="H31" s="593"/>
      <c r="I31" s="593"/>
      <c r="J31" s="593"/>
      <c r="K31" s="593"/>
      <c r="L31" s="593"/>
      <c r="M31" s="593"/>
      <c r="N31" s="593"/>
      <c r="O31" s="593"/>
      <c r="P31" s="593"/>
      <c r="Q31" s="594"/>
      <c r="R31" s="595">
        <v>191706</v>
      </c>
      <c r="S31" s="596"/>
      <c r="T31" s="596"/>
      <c r="U31" s="596"/>
      <c r="V31" s="596"/>
      <c r="W31" s="596"/>
      <c r="X31" s="596"/>
      <c r="Y31" s="597"/>
      <c r="Z31" s="598">
        <v>3.6</v>
      </c>
      <c r="AA31" s="598"/>
      <c r="AB31" s="598"/>
      <c r="AC31" s="598"/>
      <c r="AD31" s="599" t="s">
        <v>112</v>
      </c>
      <c r="AE31" s="599"/>
      <c r="AF31" s="599"/>
      <c r="AG31" s="599"/>
      <c r="AH31" s="599"/>
      <c r="AI31" s="599"/>
      <c r="AJ31" s="599"/>
      <c r="AK31" s="599"/>
      <c r="AL31" s="600" t="s">
        <v>112</v>
      </c>
      <c r="AM31" s="601"/>
      <c r="AN31" s="601"/>
      <c r="AO31" s="602"/>
      <c r="AP31" s="643"/>
      <c r="AQ31" s="644"/>
      <c r="AR31" s="644"/>
      <c r="AS31" s="644"/>
      <c r="AT31" s="648"/>
      <c r="AU31" s="183" t="s">
        <v>295</v>
      </c>
      <c r="AV31" s="183"/>
      <c r="AW31" s="183"/>
      <c r="AX31" s="592" t="s">
        <v>296</v>
      </c>
      <c r="AY31" s="593"/>
      <c r="AZ31" s="593"/>
      <c r="BA31" s="593"/>
      <c r="BB31" s="593"/>
      <c r="BC31" s="593"/>
      <c r="BD31" s="593"/>
      <c r="BE31" s="593"/>
      <c r="BF31" s="594"/>
      <c r="BG31" s="650">
        <v>99.3</v>
      </c>
      <c r="BH31" s="627"/>
      <c r="BI31" s="627"/>
      <c r="BJ31" s="627"/>
      <c r="BK31" s="627"/>
      <c r="BL31" s="627"/>
      <c r="BM31" s="601">
        <v>98.7</v>
      </c>
      <c r="BN31" s="651"/>
      <c r="BO31" s="651"/>
      <c r="BP31" s="651"/>
      <c r="BQ31" s="652"/>
      <c r="BR31" s="650">
        <v>99.5</v>
      </c>
      <c r="BS31" s="627"/>
      <c r="BT31" s="627"/>
      <c r="BU31" s="627"/>
      <c r="BV31" s="627"/>
      <c r="BW31" s="627"/>
      <c r="BX31" s="601">
        <v>98.9</v>
      </c>
      <c r="BY31" s="651"/>
      <c r="BZ31" s="651"/>
      <c r="CA31" s="651"/>
      <c r="CB31" s="652"/>
      <c r="CD31" s="658"/>
      <c r="CE31" s="659"/>
      <c r="CF31" s="609" t="s">
        <v>297</v>
      </c>
      <c r="CG31" s="610"/>
      <c r="CH31" s="610"/>
      <c r="CI31" s="610"/>
      <c r="CJ31" s="610"/>
      <c r="CK31" s="610"/>
      <c r="CL31" s="610"/>
      <c r="CM31" s="610"/>
      <c r="CN31" s="610"/>
      <c r="CO31" s="610"/>
      <c r="CP31" s="610"/>
      <c r="CQ31" s="611"/>
      <c r="CR31" s="595">
        <v>50306</v>
      </c>
      <c r="CS31" s="627"/>
      <c r="CT31" s="627"/>
      <c r="CU31" s="627"/>
      <c r="CV31" s="627"/>
      <c r="CW31" s="627"/>
      <c r="CX31" s="627"/>
      <c r="CY31" s="628"/>
      <c r="CZ31" s="629">
        <v>1</v>
      </c>
      <c r="DA31" s="630"/>
      <c r="DB31" s="630"/>
      <c r="DC31" s="631"/>
      <c r="DD31" s="604">
        <v>30350</v>
      </c>
      <c r="DE31" s="627"/>
      <c r="DF31" s="627"/>
      <c r="DG31" s="627"/>
      <c r="DH31" s="627"/>
      <c r="DI31" s="627"/>
      <c r="DJ31" s="627"/>
      <c r="DK31" s="628"/>
      <c r="DL31" s="604">
        <v>30350</v>
      </c>
      <c r="DM31" s="627"/>
      <c r="DN31" s="627"/>
      <c r="DO31" s="627"/>
      <c r="DP31" s="627"/>
      <c r="DQ31" s="627"/>
      <c r="DR31" s="627"/>
      <c r="DS31" s="627"/>
      <c r="DT31" s="627"/>
      <c r="DU31" s="627"/>
      <c r="DV31" s="628"/>
      <c r="DW31" s="600">
        <v>1.2</v>
      </c>
      <c r="DX31" s="621"/>
      <c r="DY31" s="621"/>
      <c r="DZ31" s="621"/>
      <c r="EA31" s="621"/>
      <c r="EB31" s="621"/>
      <c r="EC31" s="622"/>
    </row>
    <row r="32" spans="2:133" ht="11.25" customHeight="1" x14ac:dyDescent="0.15">
      <c r="B32" s="592" t="s">
        <v>298</v>
      </c>
      <c r="C32" s="593"/>
      <c r="D32" s="593"/>
      <c r="E32" s="593"/>
      <c r="F32" s="593"/>
      <c r="G32" s="593"/>
      <c r="H32" s="593"/>
      <c r="I32" s="593"/>
      <c r="J32" s="593"/>
      <c r="K32" s="593"/>
      <c r="L32" s="593"/>
      <c r="M32" s="593"/>
      <c r="N32" s="593"/>
      <c r="O32" s="593"/>
      <c r="P32" s="593"/>
      <c r="Q32" s="594"/>
      <c r="R32" s="595">
        <v>104354</v>
      </c>
      <c r="S32" s="596"/>
      <c r="T32" s="596"/>
      <c r="U32" s="596"/>
      <c r="V32" s="596"/>
      <c r="W32" s="596"/>
      <c r="X32" s="596"/>
      <c r="Y32" s="597"/>
      <c r="Z32" s="598">
        <v>1.9</v>
      </c>
      <c r="AA32" s="598"/>
      <c r="AB32" s="598"/>
      <c r="AC32" s="598"/>
      <c r="AD32" s="599">
        <v>7674</v>
      </c>
      <c r="AE32" s="599"/>
      <c r="AF32" s="599"/>
      <c r="AG32" s="599"/>
      <c r="AH32" s="599"/>
      <c r="AI32" s="599"/>
      <c r="AJ32" s="599"/>
      <c r="AK32" s="599"/>
      <c r="AL32" s="600">
        <v>0.3</v>
      </c>
      <c r="AM32" s="601"/>
      <c r="AN32" s="601"/>
      <c r="AO32" s="602"/>
      <c r="AP32" s="645"/>
      <c r="AQ32" s="646"/>
      <c r="AR32" s="646"/>
      <c r="AS32" s="646"/>
      <c r="AT32" s="649"/>
      <c r="AU32" s="185"/>
      <c r="AV32" s="185"/>
      <c r="AW32" s="185"/>
      <c r="AX32" s="638" t="s">
        <v>299</v>
      </c>
      <c r="AY32" s="639"/>
      <c r="AZ32" s="639"/>
      <c r="BA32" s="639"/>
      <c r="BB32" s="639"/>
      <c r="BC32" s="639"/>
      <c r="BD32" s="639"/>
      <c r="BE32" s="639"/>
      <c r="BF32" s="640"/>
      <c r="BG32" s="662">
        <v>99.6</v>
      </c>
      <c r="BH32" s="663"/>
      <c r="BI32" s="663"/>
      <c r="BJ32" s="663"/>
      <c r="BK32" s="663"/>
      <c r="BL32" s="663"/>
      <c r="BM32" s="664">
        <v>97.1</v>
      </c>
      <c r="BN32" s="663"/>
      <c r="BO32" s="663"/>
      <c r="BP32" s="663"/>
      <c r="BQ32" s="665"/>
      <c r="BR32" s="662">
        <v>99.6</v>
      </c>
      <c r="BS32" s="663"/>
      <c r="BT32" s="663"/>
      <c r="BU32" s="663"/>
      <c r="BV32" s="663"/>
      <c r="BW32" s="663"/>
      <c r="BX32" s="664">
        <v>97</v>
      </c>
      <c r="BY32" s="663"/>
      <c r="BZ32" s="663"/>
      <c r="CA32" s="663"/>
      <c r="CB32" s="665"/>
      <c r="CD32" s="660"/>
      <c r="CE32" s="661"/>
      <c r="CF32" s="609" t="s">
        <v>300</v>
      </c>
      <c r="CG32" s="610"/>
      <c r="CH32" s="610"/>
      <c r="CI32" s="610"/>
      <c r="CJ32" s="610"/>
      <c r="CK32" s="610"/>
      <c r="CL32" s="610"/>
      <c r="CM32" s="610"/>
      <c r="CN32" s="610"/>
      <c r="CO32" s="610"/>
      <c r="CP32" s="610"/>
      <c r="CQ32" s="611"/>
      <c r="CR32" s="595">
        <v>25</v>
      </c>
      <c r="CS32" s="596"/>
      <c r="CT32" s="596"/>
      <c r="CU32" s="596"/>
      <c r="CV32" s="596"/>
      <c r="CW32" s="596"/>
      <c r="CX32" s="596"/>
      <c r="CY32" s="597"/>
      <c r="CZ32" s="629">
        <v>0</v>
      </c>
      <c r="DA32" s="630"/>
      <c r="DB32" s="630"/>
      <c r="DC32" s="631"/>
      <c r="DD32" s="604">
        <v>25</v>
      </c>
      <c r="DE32" s="596"/>
      <c r="DF32" s="596"/>
      <c r="DG32" s="596"/>
      <c r="DH32" s="596"/>
      <c r="DI32" s="596"/>
      <c r="DJ32" s="596"/>
      <c r="DK32" s="597"/>
      <c r="DL32" s="604">
        <v>25</v>
      </c>
      <c r="DM32" s="596"/>
      <c r="DN32" s="596"/>
      <c r="DO32" s="596"/>
      <c r="DP32" s="596"/>
      <c r="DQ32" s="596"/>
      <c r="DR32" s="596"/>
      <c r="DS32" s="596"/>
      <c r="DT32" s="596"/>
      <c r="DU32" s="596"/>
      <c r="DV32" s="597"/>
      <c r="DW32" s="600">
        <v>0</v>
      </c>
      <c r="DX32" s="621"/>
      <c r="DY32" s="621"/>
      <c r="DZ32" s="621"/>
      <c r="EA32" s="621"/>
      <c r="EB32" s="621"/>
      <c r="EC32" s="622"/>
    </row>
    <row r="33" spans="2:133" ht="11.25" customHeight="1" x14ac:dyDescent="0.15">
      <c r="B33" s="592" t="s">
        <v>301</v>
      </c>
      <c r="C33" s="593"/>
      <c r="D33" s="593"/>
      <c r="E33" s="593"/>
      <c r="F33" s="593"/>
      <c r="G33" s="593"/>
      <c r="H33" s="593"/>
      <c r="I33" s="593"/>
      <c r="J33" s="593"/>
      <c r="K33" s="593"/>
      <c r="L33" s="593"/>
      <c r="M33" s="593"/>
      <c r="N33" s="593"/>
      <c r="O33" s="593"/>
      <c r="P33" s="593"/>
      <c r="Q33" s="594"/>
      <c r="R33" s="595">
        <v>1403274</v>
      </c>
      <c r="S33" s="596"/>
      <c r="T33" s="596"/>
      <c r="U33" s="596"/>
      <c r="V33" s="596"/>
      <c r="W33" s="596"/>
      <c r="X33" s="596"/>
      <c r="Y33" s="597"/>
      <c r="Z33" s="598">
        <v>26.1</v>
      </c>
      <c r="AA33" s="598"/>
      <c r="AB33" s="598"/>
      <c r="AC33" s="598"/>
      <c r="AD33" s="599" t="s">
        <v>112</v>
      </c>
      <c r="AE33" s="599"/>
      <c r="AF33" s="599"/>
      <c r="AG33" s="599"/>
      <c r="AH33" s="599"/>
      <c r="AI33" s="599"/>
      <c r="AJ33" s="599"/>
      <c r="AK33" s="599"/>
      <c r="AL33" s="600" t="s">
        <v>112</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302</v>
      </c>
      <c r="CE33" s="610"/>
      <c r="CF33" s="610"/>
      <c r="CG33" s="610"/>
      <c r="CH33" s="610"/>
      <c r="CI33" s="610"/>
      <c r="CJ33" s="610"/>
      <c r="CK33" s="610"/>
      <c r="CL33" s="610"/>
      <c r="CM33" s="610"/>
      <c r="CN33" s="610"/>
      <c r="CO33" s="610"/>
      <c r="CP33" s="610"/>
      <c r="CQ33" s="611"/>
      <c r="CR33" s="595">
        <v>2270540</v>
      </c>
      <c r="CS33" s="627"/>
      <c r="CT33" s="627"/>
      <c r="CU33" s="627"/>
      <c r="CV33" s="627"/>
      <c r="CW33" s="627"/>
      <c r="CX33" s="627"/>
      <c r="CY33" s="628"/>
      <c r="CZ33" s="629">
        <v>43.8</v>
      </c>
      <c r="DA33" s="630"/>
      <c r="DB33" s="630"/>
      <c r="DC33" s="631"/>
      <c r="DD33" s="604">
        <v>1630662</v>
      </c>
      <c r="DE33" s="627"/>
      <c r="DF33" s="627"/>
      <c r="DG33" s="627"/>
      <c r="DH33" s="627"/>
      <c r="DI33" s="627"/>
      <c r="DJ33" s="627"/>
      <c r="DK33" s="628"/>
      <c r="DL33" s="604">
        <v>1068445</v>
      </c>
      <c r="DM33" s="627"/>
      <c r="DN33" s="627"/>
      <c r="DO33" s="627"/>
      <c r="DP33" s="627"/>
      <c r="DQ33" s="627"/>
      <c r="DR33" s="627"/>
      <c r="DS33" s="627"/>
      <c r="DT33" s="627"/>
      <c r="DU33" s="627"/>
      <c r="DV33" s="628"/>
      <c r="DW33" s="600">
        <v>43</v>
      </c>
      <c r="DX33" s="621"/>
      <c r="DY33" s="621"/>
      <c r="DZ33" s="621"/>
      <c r="EA33" s="621"/>
      <c r="EB33" s="621"/>
      <c r="EC33" s="622"/>
    </row>
    <row r="34" spans="2:133" ht="11.25" customHeight="1" x14ac:dyDescent="0.15">
      <c r="B34" s="592" t="s">
        <v>303</v>
      </c>
      <c r="C34" s="593"/>
      <c r="D34" s="593"/>
      <c r="E34" s="593"/>
      <c r="F34" s="593"/>
      <c r="G34" s="593"/>
      <c r="H34" s="593"/>
      <c r="I34" s="593"/>
      <c r="J34" s="593"/>
      <c r="K34" s="593"/>
      <c r="L34" s="593"/>
      <c r="M34" s="593"/>
      <c r="N34" s="593"/>
      <c r="O34" s="593"/>
      <c r="P34" s="593"/>
      <c r="Q34" s="594"/>
      <c r="R34" s="595" t="s">
        <v>112</v>
      </c>
      <c r="S34" s="596"/>
      <c r="T34" s="596"/>
      <c r="U34" s="596"/>
      <c r="V34" s="596"/>
      <c r="W34" s="596"/>
      <c r="X34" s="596"/>
      <c r="Y34" s="597"/>
      <c r="Z34" s="598" t="s">
        <v>112</v>
      </c>
      <c r="AA34" s="598"/>
      <c r="AB34" s="598"/>
      <c r="AC34" s="598"/>
      <c r="AD34" s="599" t="s">
        <v>112</v>
      </c>
      <c r="AE34" s="599"/>
      <c r="AF34" s="599"/>
      <c r="AG34" s="599"/>
      <c r="AH34" s="599"/>
      <c r="AI34" s="599"/>
      <c r="AJ34" s="599"/>
      <c r="AK34" s="599"/>
      <c r="AL34" s="600" t="s">
        <v>112</v>
      </c>
      <c r="AM34" s="601"/>
      <c r="AN34" s="601"/>
      <c r="AO34" s="602"/>
      <c r="AP34" s="188"/>
      <c r="AQ34" s="574" t="s">
        <v>304</v>
      </c>
      <c r="AR34" s="575"/>
      <c r="AS34" s="575"/>
      <c r="AT34" s="575"/>
      <c r="AU34" s="575"/>
      <c r="AV34" s="575"/>
      <c r="AW34" s="575"/>
      <c r="AX34" s="575"/>
      <c r="AY34" s="575"/>
      <c r="AZ34" s="575"/>
      <c r="BA34" s="575"/>
      <c r="BB34" s="575"/>
      <c r="BC34" s="575"/>
      <c r="BD34" s="575"/>
      <c r="BE34" s="575"/>
      <c r="BF34" s="576"/>
      <c r="BG34" s="574" t="s">
        <v>305</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306</v>
      </c>
      <c r="CE34" s="610"/>
      <c r="CF34" s="610"/>
      <c r="CG34" s="610"/>
      <c r="CH34" s="610"/>
      <c r="CI34" s="610"/>
      <c r="CJ34" s="610"/>
      <c r="CK34" s="610"/>
      <c r="CL34" s="610"/>
      <c r="CM34" s="610"/>
      <c r="CN34" s="610"/>
      <c r="CO34" s="610"/>
      <c r="CP34" s="610"/>
      <c r="CQ34" s="611"/>
      <c r="CR34" s="595">
        <v>703160</v>
      </c>
      <c r="CS34" s="596"/>
      <c r="CT34" s="596"/>
      <c r="CU34" s="596"/>
      <c r="CV34" s="596"/>
      <c r="CW34" s="596"/>
      <c r="CX34" s="596"/>
      <c r="CY34" s="597"/>
      <c r="CZ34" s="629">
        <v>13.6</v>
      </c>
      <c r="DA34" s="630"/>
      <c r="DB34" s="630"/>
      <c r="DC34" s="631"/>
      <c r="DD34" s="604">
        <v>411046</v>
      </c>
      <c r="DE34" s="596"/>
      <c r="DF34" s="596"/>
      <c r="DG34" s="596"/>
      <c r="DH34" s="596"/>
      <c r="DI34" s="596"/>
      <c r="DJ34" s="596"/>
      <c r="DK34" s="597"/>
      <c r="DL34" s="604">
        <v>343524</v>
      </c>
      <c r="DM34" s="596"/>
      <c r="DN34" s="596"/>
      <c r="DO34" s="596"/>
      <c r="DP34" s="596"/>
      <c r="DQ34" s="596"/>
      <c r="DR34" s="596"/>
      <c r="DS34" s="596"/>
      <c r="DT34" s="596"/>
      <c r="DU34" s="596"/>
      <c r="DV34" s="597"/>
      <c r="DW34" s="600">
        <v>13.8</v>
      </c>
      <c r="DX34" s="621"/>
      <c r="DY34" s="621"/>
      <c r="DZ34" s="621"/>
      <c r="EA34" s="621"/>
      <c r="EB34" s="621"/>
      <c r="EC34" s="622"/>
    </row>
    <row r="35" spans="2:133" ht="11.25" customHeight="1" x14ac:dyDescent="0.15">
      <c r="B35" s="592" t="s">
        <v>307</v>
      </c>
      <c r="C35" s="593"/>
      <c r="D35" s="593"/>
      <c r="E35" s="593"/>
      <c r="F35" s="593"/>
      <c r="G35" s="593"/>
      <c r="H35" s="593"/>
      <c r="I35" s="593"/>
      <c r="J35" s="593"/>
      <c r="K35" s="593"/>
      <c r="L35" s="593"/>
      <c r="M35" s="593"/>
      <c r="N35" s="593"/>
      <c r="O35" s="593"/>
      <c r="P35" s="593"/>
      <c r="Q35" s="594"/>
      <c r="R35" s="595">
        <v>90674</v>
      </c>
      <c r="S35" s="596"/>
      <c r="T35" s="596"/>
      <c r="U35" s="596"/>
      <c r="V35" s="596"/>
      <c r="W35" s="596"/>
      <c r="X35" s="596"/>
      <c r="Y35" s="597"/>
      <c r="Z35" s="598">
        <v>1.7</v>
      </c>
      <c r="AA35" s="598"/>
      <c r="AB35" s="598"/>
      <c r="AC35" s="598"/>
      <c r="AD35" s="599" t="s">
        <v>112</v>
      </c>
      <c r="AE35" s="599"/>
      <c r="AF35" s="599"/>
      <c r="AG35" s="599"/>
      <c r="AH35" s="599"/>
      <c r="AI35" s="599"/>
      <c r="AJ35" s="599"/>
      <c r="AK35" s="599"/>
      <c r="AL35" s="600" t="s">
        <v>112</v>
      </c>
      <c r="AM35" s="601"/>
      <c r="AN35" s="601"/>
      <c r="AO35" s="602"/>
      <c r="AP35" s="188"/>
      <c r="AQ35" s="606" t="s">
        <v>308</v>
      </c>
      <c r="AR35" s="607"/>
      <c r="AS35" s="607"/>
      <c r="AT35" s="607"/>
      <c r="AU35" s="607"/>
      <c r="AV35" s="607"/>
      <c r="AW35" s="607"/>
      <c r="AX35" s="607"/>
      <c r="AY35" s="608"/>
      <c r="AZ35" s="584">
        <v>524317</v>
      </c>
      <c r="BA35" s="585"/>
      <c r="BB35" s="585"/>
      <c r="BC35" s="585"/>
      <c r="BD35" s="585"/>
      <c r="BE35" s="585"/>
      <c r="BF35" s="666"/>
      <c r="BG35" s="606" t="s">
        <v>309</v>
      </c>
      <c r="BH35" s="607"/>
      <c r="BI35" s="607"/>
      <c r="BJ35" s="607"/>
      <c r="BK35" s="607"/>
      <c r="BL35" s="607"/>
      <c r="BM35" s="607"/>
      <c r="BN35" s="607"/>
      <c r="BO35" s="607"/>
      <c r="BP35" s="607"/>
      <c r="BQ35" s="607"/>
      <c r="BR35" s="607"/>
      <c r="BS35" s="607"/>
      <c r="BT35" s="607"/>
      <c r="BU35" s="608"/>
      <c r="BV35" s="584">
        <v>2151</v>
      </c>
      <c r="BW35" s="585"/>
      <c r="BX35" s="585"/>
      <c r="BY35" s="585"/>
      <c r="BZ35" s="585"/>
      <c r="CA35" s="585"/>
      <c r="CB35" s="666"/>
      <c r="CD35" s="609" t="s">
        <v>310</v>
      </c>
      <c r="CE35" s="610"/>
      <c r="CF35" s="610"/>
      <c r="CG35" s="610"/>
      <c r="CH35" s="610"/>
      <c r="CI35" s="610"/>
      <c r="CJ35" s="610"/>
      <c r="CK35" s="610"/>
      <c r="CL35" s="610"/>
      <c r="CM35" s="610"/>
      <c r="CN35" s="610"/>
      <c r="CO35" s="610"/>
      <c r="CP35" s="610"/>
      <c r="CQ35" s="611"/>
      <c r="CR35" s="595">
        <v>106148</v>
      </c>
      <c r="CS35" s="627"/>
      <c r="CT35" s="627"/>
      <c r="CU35" s="627"/>
      <c r="CV35" s="627"/>
      <c r="CW35" s="627"/>
      <c r="CX35" s="627"/>
      <c r="CY35" s="628"/>
      <c r="CZ35" s="629">
        <v>2</v>
      </c>
      <c r="DA35" s="630"/>
      <c r="DB35" s="630"/>
      <c r="DC35" s="631"/>
      <c r="DD35" s="604">
        <v>91835</v>
      </c>
      <c r="DE35" s="627"/>
      <c r="DF35" s="627"/>
      <c r="DG35" s="627"/>
      <c r="DH35" s="627"/>
      <c r="DI35" s="627"/>
      <c r="DJ35" s="627"/>
      <c r="DK35" s="628"/>
      <c r="DL35" s="604">
        <v>86456</v>
      </c>
      <c r="DM35" s="627"/>
      <c r="DN35" s="627"/>
      <c r="DO35" s="627"/>
      <c r="DP35" s="627"/>
      <c r="DQ35" s="627"/>
      <c r="DR35" s="627"/>
      <c r="DS35" s="627"/>
      <c r="DT35" s="627"/>
      <c r="DU35" s="627"/>
      <c r="DV35" s="628"/>
      <c r="DW35" s="600">
        <v>3.5</v>
      </c>
      <c r="DX35" s="621"/>
      <c r="DY35" s="621"/>
      <c r="DZ35" s="621"/>
      <c r="EA35" s="621"/>
      <c r="EB35" s="621"/>
      <c r="EC35" s="622"/>
    </row>
    <row r="36" spans="2:133" ht="11.25" customHeight="1" x14ac:dyDescent="0.15">
      <c r="B36" s="638" t="s">
        <v>311</v>
      </c>
      <c r="C36" s="639"/>
      <c r="D36" s="639"/>
      <c r="E36" s="639"/>
      <c r="F36" s="639"/>
      <c r="G36" s="639"/>
      <c r="H36" s="639"/>
      <c r="I36" s="639"/>
      <c r="J36" s="639"/>
      <c r="K36" s="639"/>
      <c r="L36" s="639"/>
      <c r="M36" s="639"/>
      <c r="N36" s="639"/>
      <c r="O36" s="639"/>
      <c r="P36" s="639"/>
      <c r="Q36" s="640"/>
      <c r="R36" s="667">
        <v>5367933</v>
      </c>
      <c r="S36" s="668"/>
      <c r="T36" s="668"/>
      <c r="U36" s="668"/>
      <c r="V36" s="668"/>
      <c r="W36" s="668"/>
      <c r="X36" s="668"/>
      <c r="Y36" s="669"/>
      <c r="Z36" s="670">
        <v>100</v>
      </c>
      <c r="AA36" s="670"/>
      <c r="AB36" s="670"/>
      <c r="AC36" s="670"/>
      <c r="AD36" s="671">
        <v>2396777</v>
      </c>
      <c r="AE36" s="671"/>
      <c r="AF36" s="671"/>
      <c r="AG36" s="671"/>
      <c r="AH36" s="671"/>
      <c r="AI36" s="671"/>
      <c r="AJ36" s="671"/>
      <c r="AK36" s="671"/>
      <c r="AL36" s="672">
        <v>100</v>
      </c>
      <c r="AM36" s="664"/>
      <c r="AN36" s="664"/>
      <c r="AO36" s="673"/>
      <c r="AQ36" s="674" t="s">
        <v>312</v>
      </c>
      <c r="AR36" s="675"/>
      <c r="AS36" s="675"/>
      <c r="AT36" s="675"/>
      <c r="AU36" s="675"/>
      <c r="AV36" s="675"/>
      <c r="AW36" s="675"/>
      <c r="AX36" s="675"/>
      <c r="AY36" s="676"/>
      <c r="AZ36" s="595">
        <v>104194</v>
      </c>
      <c r="BA36" s="596"/>
      <c r="BB36" s="596"/>
      <c r="BC36" s="596"/>
      <c r="BD36" s="627"/>
      <c r="BE36" s="627"/>
      <c r="BF36" s="652"/>
      <c r="BG36" s="609" t="s">
        <v>313</v>
      </c>
      <c r="BH36" s="610"/>
      <c r="BI36" s="610"/>
      <c r="BJ36" s="610"/>
      <c r="BK36" s="610"/>
      <c r="BL36" s="610"/>
      <c r="BM36" s="610"/>
      <c r="BN36" s="610"/>
      <c r="BO36" s="610"/>
      <c r="BP36" s="610"/>
      <c r="BQ36" s="610"/>
      <c r="BR36" s="610"/>
      <c r="BS36" s="610"/>
      <c r="BT36" s="610"/>
      <c r="BU36" s="611"/>
      <c r="BV36" s="595">
        <v>2151</v>
      </c>
      <c r="BW36" s="596"/>
      <c r="BX36" s="596"/>
      <c r="BY36" s="596"/>
      <c r="BZ36" s="596"/>
      <c r="CA36" s="596"/>
      <c r="CB36" s="605"/>
      <c r="CD36" s="609" t="s">
        <v>314</v>
      </c>
      <c r="CE36" s="610"/>
      <c r="CF36" s="610"/>
      <c r="CG36" s="610"/>
      <c r="CH36" s="610"/>
      <c r="CI36" s="610"/>
      <c r="CJ36" s="610"/>
      <c r="CK36" s="610"/>
      <c r="CL36" s="610"/>
      <c r="CM36" s="610"/>
      <c r="CN36" s="610"/>
      <c r="CO36" s="610"/>
      <c r="CP36" s="610"/>
      <c r="CQ36" s="611"/>
      <c r="CR36" s="595">
        <v>649952</v>
      </c>
      <c r="CS36" s="596"/>
      <c r="CT36" s="596"/>
      <c r="CU36" s="596"/>
      <c r="CV36" s="596"/>
      <c r="CW36" s="596"/>
      <c r="CX36" s="596"/>
      <c r="CY36" s="597"/>
      <c r="CZ36" s="629">
        <v>12.5</v>
      </c>
      <c r="DA36" s="630"/>
      <c r="DB36" s="630"/>
      <c r="DC36" s="631"/>
      <c r="DD36" s="604">
        <v>402299</v>
      </c>
      <c r="DE36" s="596"/>
      <c r="DF36" s="596"/>
      <c r="DG36" s="596"/>
      <c r="DH36" s="596"/>
      <c r="DI36" s="596"/>
      <c r="DJ36" s="596"/>
      <c r="DK36" s="597"/>
      <c r="DL36" s="604">
        <v>280529</v>
      </c>
      <c r="DM36" s="596"/>
      <c r="DN36" s="596"/>
      <c r="DO36" s="596"/>
      <c r="DP36" s="596"/>
      <c r="DQ36" s="596"/>
      <c r="DR36" s="596"/>
      <c r="DS36" s="596"/>
      <c r="DT36" s="596"/>
      <c r="DU36" s="596"/>
      <c r="DV36" s="597"/>
      <c r="DW36" s="600">
        <v>11.3</v>
      </c>
      <c r="DX36" s="621"/>
      <c r="DY36" s="621"/>
      <c r="DZ36" s="621"/>
      <c r="EA36" s="621"/>
      <c r="EB36" s="621"/>
      <c r="EC36" s="622"/>
    </row>
    <row r="37" spans="2:133" ht="11.25" customHeight="1" x14ac:dyDescent="0.15">
      <c r="AQ37" s="674" t="s">
        <v>315</v>
      </c>
      <c r="AR37" s="675"/>
      <c r="AS37" s="675"/>
      <c r="AT37" s="675"/>
      <c r="AU37" s="675"/>
      <c r="AV37" s="675"/>
      <c r="AW37" s="675"/>
      <c r="AX37" s="675"/>
      <c r="AY37" s="676"/>
      <c r="AZ37" s="595">
        <v>34232</v>
      </c>
      <c r="BA37" s="596"/>
      <c r="BB37" s="596"/>
      <c r="BC37" s="596"/>
      <c r="BD37" s="627"/>
      <c r="BE37" s="627"/>
      <c r="BF37" s="652"/>
      <c r="BG37" s="609" t="s">
        <v>316</v>
      </c>
      <c r="BH37" s="610"/>
      <c r="BI37" s="610"/>
      <c r="BJ37" s="610"/>
      <c r="BK37" s="610"/>
      <c r="BL37" s="610"/>
      <c r="BM37" s="610"/>
      <c r="BN37" s="610"/>
      <c r="BO37" s="610"/>
      <c r="BP37" s="610"/>
      <c r="BQ37" s="610"/>
      <c r="BR37" s="610"/>
      <c r="BS37" s="610"/>
      <c r="BT37" s="610"/>
      <c r="BU37" s="611"/>
      <c r="BV37" s="595">
        <v>424</v>
      </c>
      <c r="BW37" s="596"/>
      <c r="BX37" s="596"/>
      <c r="BY37" s="596"/>
      <c r="BZ37" s="596"/>
      <c r="CA37" s="596"/>
      <c r="CB37" s="605"/>
      <c r="CD37" s="609" t="s">
        <v>317</v>
      </c>
      <c r="CE37" s="610"/>
      <c r="CF37" s="610"/>
      <c r="CG37" s="610"/>
      <c r="CH37" s="610"/>
      <c r="CI37" s="610"/>
      <c r="CJ37" s="610"/>
      <c r="CK37" s="610"/>
      <c r="CL37" s="610"/>
      <c r="CM37" s="610"/>
      <c r="CN37" s="610"/>
      <c r="CO37" s="610"/>
      <c r="CP37" s="610"/>
      <c r="CQ37" s="611"/>
      <c r="CR37" s="595">
        <v>268721</v>
      </c>
      <c r="CS37" s="627"/>
      <c r="CT37" s="627"/>
      <c r="CU37" s="627"/>
      <c r="CV37" s="627"/>
      <c r="CW37" s="627"/>
      <c r="CX37" s="627"/>
      <c r="CY37" s="628"/>
      <c r="CZ37" s="629">
        <v>5.2</v>
      </c>
      <c r="DA37" s="630"/>
      <c r="DB37" s="630"/>
      <c r="DC37" s="631"/>
      <c r="DD37" s="604">
        <v>236421</v>
      </c>
      <c r="DE37" s="627"/>
      <c r="DF37" s="627"/>
      <c r="DG37" s="627"/>
      <c r="DH37" s="627"/>
      <c r="DI37" s="627"/>
      <c r="DJ37" s="627"/>
      <c r="DK37" s="628"/>
      <c r="DL37" s="604">
        <v>225195</v>
      </c>
      <c r="DM37" s="627"/>
      <c r="DN37" s="627"/>
      <c r="DO37" s="627"/>
      <c r="DP37" s="627"/>
      <c r="DQ37" s="627"/>
      <c r="DR37" s="627"/>
      <c r="DS37" s="627"/>
      <c r="DT37" s="627"/>
      <c r="DU37" s="627"/>
      <c r="DV37" s="628"/>
      <c r="DW37" s="600">
        <v>9.1</v>
      </c>
      <c r="DX37" s="621"/>
      <c r="DY37" s="621"/>
      <c r="DZ37" s="621"/>
      <c r="EA37" s="621"/>
      <c r="EB37" s="621"/>
      <c r="EC37" s="622"/>
    </row>
    <row r="38" spans="2:133" ht="11.25" customHeight="1" x14ac:dyDescent="0.15">
      <c r="AQ38" s="674" t="s">
        <v>318</v>
      </c>
      <c r="AR38" s="675"/>
      <c r="AS38" s="675"/>
      <c r="AT38" s="675"/>
      <c r="AU38" s="675"/>
      <c r="AV38" s="675"/>
      <c r="AW38" s="675"/>
      <c r="AX38" s="675"/>
      <c r="AY38" s="676"/>
      <c r="AZ38" s="595" t="s">
        <v>319</v>
      </c>
      <c r="BA38" s="596"/>
      <c r="BB38" s="596"/>
      <c r="BC38" s="596"/>
      <c r="BD38" s="627"/>
      <c r="BE38" s="627"/>
      <c r="BF38" s="652"/>
      <c r="BG38" s="609" t="s">
        <v>320</v>
      </c>
      <c r="BH38" s="610"/>
      <c r="BI38" s="610"/>
      <c r="BJ38" s="610"/>
      <c r="BK38" s="610"/>
      <c r="BL38" s="610"/>
      <c r="BM38" s="610"/>
      <c r="BN38" s="610"/>
      <c r="BO38" s="610"/>
      <c r="BP38" s="610"/>
      <c r="BQ38" s="610"/>
      <c r="BR38" s="610"/>
      <c r="BS38" s="610"/>
      <c r="BT38" s="610"/>
      <c r="BU38" s="611"/>
      <c r="BV38" s="595">
        <v>665</v>
      </c>
      <c r="BW38" s="596"/>
      <c r="BX38" s="596"/>
      <c r="BY38" s="596"/>
      <c r="BZ38" s="596"/>
      <c r="CA38" s="596"/>
      <c r="CB38" s="605"/>
      <c r="CD38" s="609" t="s">
        <v>321</v>
      </c>
      <c r="CE38" s="610"/>
      <c r="CF38" s="610"/>
      <c r="CG38" s="610"/>
      <c r="CH38" s="610"/>
      <c r="CI38" s="610"/>
      <c r="CJ38" s="610"/>
      <c r="CK38" s="610"/>
      <c r="CL38" s="610"/>
      <c r="CM38" s="610"/>
      <c r="CN38" s="610"/>
      <c r="CO38" s="610"/>
      <c r="CP38" s="610"/>
      <c r="CQ38" s="611"/>
      <c r="CR38" s="595">
        <v>524317</v>
      </c>
      <c r="CS38" s="596"/>
      <c r="CT38" s="596"/>
      <c r="CU38" s="596"/>
      <c r="CV38" s="596"/>
      <c r="CW38" s="596"/>
      <c r="CX38" s="596"/>
      <c r="CY38" s="597"/>
      <c r="CZ38" s="629">
        <v>10.1</v>
      </c>
      <c r="DA38" s="630"/>
      <c r="DB38" s="630"/>
      <c r="DC38" s="631"/>
      <c r="DD38" s="604">
        <v>494523</v>
      </c>
      <c r="DE38" s="596"/>
      <c r="DF38" s="596"/>
      <c r="DG38" s="596"/>
      <c r="DH38" s="596"/>
      <c r="DI38" s="596"/>
      <c r="DJ38" s="596"/>
      <c r="DK38" s="597"/>
      <c r="DL38" s="604">
        <v>357936</v>
      </c>
      <c r="DM38" s="596"/>
      <c r="DN38" s="596"/>
      <c r="DO38" s="596"/>
      <c r="DP38" s="596"/>
      <c r="DQ38" s="596"/>
      <c r="DR38" s="596"/>
      <c r="DS38" s="596"/>
      <c r="DT38" s="596"/>
      <c r="DU38" s="596"/>
      <c r="DV38" s="597"/>
      <c r="DW38" s="600">
        <v>14.4</v>
      </c>
      <c r="DX38" s="621"/>
      <c r="DY38" s="621"/>
      <c r="DZ38" s="621"/>
      <c r="EA38" s="621"/>
      <c r="EB38" s="621"/>
      <c r="EC38" s="622"/>
    </row>
    <row r="39" spans="2:133" ht="11.25" customHeight="1" x14ac:dyDescent="0.15">
      <c r="AQ39" s="674" t="s">
        <v>322</v>
      </c>
      <c r="AR39" s="675"/>
      <c r="AS39" s="675"/>
      <c r="AT39" s="675"/>
      <c r="AU39" s="675"/>
      <c r="AV39" s="675"/>
      <c r="AW39" s="675"/>
      <c r="AX39" s="675"/>
      <c r="AY39" s="676"/>
      <c r="AZ39" s="595" t="s">
        <v>319</v>
      </c>
      <c r="BA39" s="596"/>
      <c r="BB39" s="596"/>
      <c r="BC39" s="596"/>
      <c r="BD39" s="627"/>
      <c r="BE39" s="627"/>
      <c r="BF39" s="652"/>
      <c r="BG39" s="680" t="s">
        <v>323</v>
      </c>
      <c r="BH39" s="681"/>
      <c r="BI39" s="681"/>
      <c r="BJ39" s="681"/>
      <c r="BK39" s="681"/>
      <c r="BL39" s="189"/>
      <c r="BM39" s="610" t="s">
        <v>324</v>
      </c>
      <c r="BN39" s="610"/>
      <c r="BO39" s="610"/>
      <c r="BP39" s="610"/>
      <c r="BQ39" s="610"/>
      <c r="BR39" s="610"/>
      <c r="BS39" s="610"/>
      <c r="BT39" s="610"/>
      <c r="BU39" s="611"/>
      <c r="BV39" s="595">
        <v>94</v>
      </c>
      <c r="BW39" s="596"/>
      <c r="BX39" s="596"/>
      <c r="BY39" s="596"/>
      <c r="BZ39" s="596"/>
      <c r="CA39" s="596"/>
      <c r="CB39" s="605"/>
      <c r="CD39" s="609" t="s">
        <v>325</v>
      </c>
      <c r="CE39" s="610"/>
      <c r="CF39" s="610"/>
      <c r="CG39" s="610"/>
      <c r="CH39" s="610"/>
      <c r="CI39" s="610"/>
      <c r="CJ39" s="610"/>
      <c r="CK39" s="610"/>
      <c r="CL39" s="610"/>
      <c r="CM39" s="610"/>
      <c r="CN39" s="610"/>
      <c r="CO39" s="610"/>
      <c r="CP39" s="610"/>
      <c r="CQ39" s="611"/>
      <c r="CR39" s="595">
        <v>238739</v>
      </c>
      <c r="CS39" s="627"/>
      <c r="CT39" s="627"/>
      <c r="CU39" s="627"/>
      <c r="CV39" s="627"/>
      <c r="CW39" s="627"/>
      <c r="CX39" s="627"/>
      <c r="CY39" s="628"/>
      <c r="CZ39" s="629">
        <v>4.5999999999999996</v>
      </c>
      <c r="DA39" s="630"/>
      <c r="DB39" s="630"/>
      <c r="DC39" s="631"/>
      <c r="DD39" s="604">
        <v>230359</v>
      </c>
      <c r="DE39" s="627"/>
      <c r="DF39" s="627"/>
      <c r="DG39" s="627"/>
      <c r="DH39" s="627"/>
      <c r="DI39" s="627"/>
      <c r="DJ39" s="627"/>
      <c r="DK39" s="628"/>
      <c r="DL39" s="604" t="s">
        <v>319</v>
      </c>
      <c r="DM39" s="627"/>
      <c r="DN39" s="627"/>
      <c r="DO39" s="627"/>
      <c r="DP39" s="627"/>
      <c r="DQ39" s="627"/>
      <c r="DR39" s="627"/>
      <c r="DS39" s="627"/>
      <c r="DT39" s="627"/>
      <c r="DU39" s="627"/>
      <c r="DV39" s="628"/>
      <c r="DW39" s="600" t="s">
        <v>319</v>
      </c>
      <c r="DX39" s="621"/>
      <c r="DY39" s="621"/>
      <c r="DZ39" s="621"/>
      <c r="EA39" s="621"/>
      <c r="EB39" s="621"/>
      <c r="EC39" s="622"/>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326</v>
      </c>
      <c r="AR40" s="675"/>
      <c r="AS40" s="675"/>
      <c r="AT40" s="675"/>
      <c r="AU40" s="675"/>
      <c r="AV40" s="675"/>
      <c r="AW40" s="675"/>
      <c r="AX40" s="675"/>
      <c r="AY40" s="676"/>
      <c r="AZ40" s="595">
        <v>226741</v>
      </c>
      <c r="BA40" s="596"/>
      <c r="BB40" s="596"/>
      <c r="BC40" s="596"/>
      <c r="BD40" s="627"/>
      <c r="BE40" s="627"/>
      <c r="BF40" s="652"/>
      <c r="BG40" s="680"/>
      <c r="BH40" s="681"/>
      <c r="BI40" s="681"/>
      <c r="BJ40" s="681"/>
      <c r="BK40" s="681"/>
      <c r="BL40" s="189"/>
      <c r="BM40" s="610" t="s">
        <v>327</v>
      </c>
      <c r="BN40" s="610"/>
      <c r="BO40" s="610"/>
      <c r="BP40" s="610"/>
      <c r="BQ40" s="610"/>
      <c r="BR40" s="610"/>
      <c r="BS40" s="610"/>
      <c r="BT40" s="610"/>
      <c r="BU40" s="611"/>
      <c r="BV40" s="595">
        <v>3</v>
      </c>
      <c r="BW40" s="596"/>
      <c r="BX40" s="596"/>
      <c r="BY40" s="596"/>
      <c r="BZ40" s="596"/>
      <c r="CA40" s="596"/>
      <c r="CB40" s="605"/>
      <c r="CD40" s="609" t="s">
        <v>328</v>
      </c>
      <c r="CE40" s="610"/>
      <c r="CF40" s="610"/>
      <c r="CG40" s="610"/>
      <c r="CH40" s="610"/>
      <c r="CI40" s="610"/>
      <c r="CJ40" s="610"/>
      <c r="CK40" s="610"/>
      <c r="CL40" s="610"/>
      <c r="CM40" s="610"/>
      <c r="CN40" s="610"/>
      <c r="CO40" s="610"/>
      <c r="CP40" s="610"/>
      <c r="CQ40" s="611"/>
      <c r="CR40" s="595">
        <v>48224</v>
      </c>
      <c r="CS40" s="596"/>
      <c r="CT40" s="596"/>
      <c r="CU40" s="596"/>
      <c r="CV40" s="596"/>
      <c r="CW40" s="596"/>
      <c r="CX40" s="596"/>
      <c r="CY40" s="597"/>
      <c r="CZ40" s="629">
        <v>0.9</v>
      </c>
      <c r="DA40" s="630"/>
      <c r="DB40" s="630"/>
      <c r="DC40" s="631"/>
      <c r="DD40" s="604">
        <v>600</v>
      </c>
      <c r="DE40" s="596"/>
      <c r="DF40" s="596"/>
      <c r="DG40" s="596"/>
      <c r="DH40" s="596"/>
      <c r="DI40" s="596"/>
      <c r="DJ40" s="596"/>
      <c r="DK40" s="597"/>
      <c r="DL40" s="604" t="s">
        <v>319</v>
      </c>
      <c r="DM40" s="596"/>
      <c r="DN40" s="596"/>
      <c r="DO40" s="596"/>
      <c r="DP40" s="596"/>
      <c r="DQ40" s="596"/>
      <c r="DR40" s="596"/>
      <c r="DS40" s="596"/>
      <c r="DT40" s="596"/>
      <c r="DU40" s="596"/>
      <c r="DV40" s="597"/>
      <c r="DW40" s="600" t="s">
        <v>319</v>
      </c>
      <c r="DX40" s="621"/>
      <c r="DY40" s="621"/>
      <c r="DZ40" s="621"/>
      <c r="EA40" s="621"/>
      <c r="EB40" s="621"/>
      <c r="EC40" s="622"/>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329</v>
      </c>
      <c r="AR41" s="616"/>
      <c r="AS41" s="616"/>
      <c r="AT41" s="616"/>
      <c r="AU41" s="616"/>
      <c r="AV41" s="616"/>
      <c r="AW41" s="616"/>
      <c r="AX41" s="616"/>
      <c r="AY41" s="617"/>
      <c r="AZ41" s="667">
        <v>159150</v>
      </c>
      <c r="BA41" s="668"/>
      <c r="BB41" s="668"/>
      <c r="BC41" s="668"/>
      <c r="BD41" s="663"/>
      <c r="BE41" s="663"/>
      <c r="BF41" s="665"/>
      <c r="BG41" s="682"/>
      <c r="BH41" s="683"/>
      <c r="BI41" s="683"/>
      <c r="BJ41" s="683"/>
      <c r="BK41" s="683"/>
      <c r="BL41" s="191"/>
      <c r="BM41" s="616" t="s">
        <v>330</v>
      </c>
      <c r="BN41" s="616"/>
      <c r="BO41" s="616"/>
      <c r="BP41" s="616"/>
      <c r="BQ41" s="616"/>
      <c r="BR41" s="616"/>
      <c r="BS41" s="616"/>
      <c r="BT41" s="616"/>
      <c r="BU41" s="617"/>
      <c r="BV41" s="667" t="s">
        <v>331</v>
      </c>
      <c r="BW41" s="668"/>
      <c r="BX41" s="668"/>
      <c r="BY41" s="668"/>
      <c r="BZ41" s="668"/>
      <c r="CA41" s="668"/>
      <c r="CB41" s="677"/>
      <c r="CD41" s="609" t="s">
        <v>332</v>
      </c>
      <c r="CE41" s="610"/>
      <c r="CF41" s="610"/>
      <c r="CG41" s="610"/>
      <c r="CH41" s="610"/>
      <c r="CI41" s="610"/>
      <c r="CJ41" s="610"/>
      <c r="CK41" s="610"/>
      <c r="CL41" s="610"/>
      <c r="CM41" s="610"/>
      <c r="CN41" s="610"/>
      <c r="CO41" s="610"/>
      <c r="CP41" s="610"/>
      <c r="CQ41" s="611"/>
      <c r="CR41" s="595" t="s">
        <v>331</v>
      </c>
      <c r="CS41" s="627"/>
      <c r="CT41" s="627"/>
      <c r="CU41" s="627"/>
      <c r="CV41" s="627"/>
      <c r="CW41" s="627"/>
      <c r="CX41" s="627"/>
      <c r="CY41" s="628"/>
      <c r="CZ41" s="629" t="s">
        <v>331</v>
      </c>
      <c r="DA41" s="630"/>
      <c r="DB41" s="630"/>
      <c r="DC41" s="631"/>
      <c r="DD41" s="604" t="s">
        <v>331</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334</v>
      </c>
      <c r="CE42" s="593"/>
      <c r="CF42" s="593"/>
      <c r="CG42" s="593"/>
      <c r="CH42" s="593"/>
      <c r="CI42" s="593"/>
      <c r="CJ42" s="593"/>
      <c r="CK42" s="593"/>
      <c r="CL42" s="593"/>
      <c r="CM42" s="593"/>
      <c r="CN42" s="593"/>
      <c r="CO42" s="593"/>
      <c r="CP42" s="593"/>
      <c r="CQ42" s="594"/>
      <c r="CR42" s="595">
        <v>1546624</v>
      </c>
      <c r="CS42" s="596"/>
      <c r="CT42" s="596"/>
      <c r="CU42" s="596"/>
      <c r="CV42" s="596"/>
      <c r="CW42" s="596"/>
      <c r="CX42" s="596"/>
      <c r="CY42" s="597"/>
      <c r="CZ42" s="629">
        <v>29.8</v>
      </c>
      <c r="DA42" s="678"/>
      <c r="DB42" s="678"/>
      <c r="DC42" s="679"/>
      <c r="DD42" s="604">
        <v>153383</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336</v>
      </c>
      <c r="CE43" s="593"/>
      <c r="CF43" s="593"/>
      <c r="CG43" s="593"/>
      <c r="CH43" s="593"/>
      <c r="CI43" s="593"/>
      <c r="CJ43" s="593"/>
      <c r="CK43" s="593"/>
      <c r="CL43" s="593"/>
      <c r="CM43" s="593"/>
      <c r="CN43" s="593"/>
      <c r="CO43" s="593"/>
      <c r="CP43" s="593"/>
      <c r="CQ43" s="594"/>
      <c r="CR43" s="595">
        <v>14357</v>
      </c>
      <c r="CS43" s="627"/>
      <c r="CT43" s="627"/>
      <c r="CU43" s="627"/>
      <c r="CV43" s="627"/>
      <c r="CW43" s="627"/>
      <c r="CX43" s="627"/>
      <c r="CY43" s="628"/>
      <c r="CZ43" s="629">
        <v>0.3</v>
      </c>
      <c r="DA43" s="630"/>
      <c r="DB43" s="630"/>
      <c r="DC43" s="631"/>
      <c r="DD43" s="604">
        <v>14357</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x14ac:dyDescent="0.15">
      <c r="B44" s="194" t="s">
        <v>337</v>
      </c>
      <c r="CD44" s="701" t="s">
        <v>289</v>
      </c>
      <c r="CE44" s="702"/>
      <c r="CF44" s="592" t="s">
        <v>338</v>
      </c>
      <c r="CG44" s="593"/>
      <c r="CH44" s="593"/>
      <c r="CI44" s="593"/>
      <c r="CJ44" s="593"/>
      <c r="CK44" s="593"/>
      <c r="CL44" s="593"/>
      <c r="CM44" s="593"/>
      <c r="CN44" s="593"/>
      <c r="CO44" s="593"/>
      <c r="CP44" s="593"/>
      <c r="CQ44" s="594"/>
      <c r="CR44" s="595">
        <v>1546619</v>
      </c>
      <c r="CS44" s="596"/>
      <c r="CT44" s="596"/>
      <c r="CU44" s="596"/>
      <c r="CV44" s="596"/>
      <c r="CW44" s="596"/>
      <c r="CX44" s="596"/>
      <c r="CY44" s="597"/>
      <c r="CZ44" s="629">
        <v>29.8</v>
      </c>
      <c r="DA44" s="678"/>
      <c r="DB44" s="678"/>
      <c r="DC44" s="679"/>
      <c r="DD44" s="604">
        <v>153378</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x14ac:dyDescent="0.15">
      <c r="CD45" s="703"/>
      <c r="CE45" s="704"/>
      <c r="CF45" s="592" t="s">
        <v>339</v>
      </c>
      <c r="CG45" s="593"/>
      <c r="CH45" s="593"/>
      <c r="CI45" s="593"/>
      <c r="CJ45" s="593"/>
      <c r="CK45" s="593"/>
      <c r="CL45" s="593"/>
      <c r="CM45" s="593"/>
      <c r="CN45" s="593"/>
      <c r="CO45" s="593"/>
      <c r="CP45" s="593"/>
      <c r="CQ45" s="594"/>
      <c r="CR45" s="595">
        <v>1057809</v>
      </c>
      <c r="CS45" s="627"/>
      <c r="CT45" s="627"/>
      <c r="CU45" s="627"/>
      <c r="CV45" s="627"/>
      <c r="CW45" s="627"/>
      <c r="CX45" s="627"/>
      <c r="CY45" s="628"/>
      <c r="CZ45" s="629">
        <v>20.399999999999999</v>
      </c>
      <c r="DA45" s="630"/>
      <c r="DB45" s="630"/>
      <c r="DC45" s="631"/>
      <c r="DD45" s="604">
        <v>8354</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x14ac:dyDescent="0.15">
      <c r="CD46" s="703"/>
      <c r="CE46" s="704"/>
      <c r="CF46" s="592" t="s">
        <v>340</v>
      </c>
      <c r="CG46" s="593"/>
      <c r="CH46" s="593"/>
      <c r="CI46" s="593"/>
      <c r="CJ46" s="593"/>
      <c r="CK46" s="593"/>
      <c r="CL46" s="593"/>
      <c r="CM46" s="593"/>
      <c r="CN46" s="593"/>
      <c r="CO46" s="593"/>
      <c r="CP46" s="593"/>
      <c r="CQ46" s="594"/>
      <c r="CR46" s="595">
        <v>488810</v>
      </c>
      <c r="CS46" s="596"/>
      <c r="CT46" s="596"/>
      <c r="CU46" s="596"/>
      <c r="CV46" s="596"/>
      <c r="CW46" s="596"/>
      <c r="CX46" s="596"/>
      <c r="CY46" s="597"/>
      <c r="CZ46" s="629">
        <v>9.4</v>
      </c>
      <c r="DA46" s="678"/>
      <c r="DB46" s="678"/>
      <c r="DC46" s="679"/>
      <c r="DD46" s="604">
        <v>145024</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x14ac:dyDescent="0.15">
      <c r="CD47" s="703"/>
      <c r="CE47" s="704"/>
      <c r="CF47" s="592" t="s">
        <v>341</v>
      </c>
      <c r="CG47" s="593"/>
      <c r="CH47" s="593"/>
      <c r="CI47" s="593"/>
      <c r="CJ47" s="593"/>
      <c r="CK47" s="593"/>
      <c r="CL47" s="593"/>
      <c r="CM47" s="593"/>
      <c r="CN47" s="593"/>
      <c r="CO47" s="593"/>
      <c r="CP47" s="593"/>
      <c r="CQ47" s="594"/>
      <c r="CR47" s="595">
        <v>5</v>
      </c>
      <c r="CS47" s="627"/>
      <c r="CT47" s="627"/>
      <c r="CU47" s="627"/>
      <c r="CV47" s="627"/>
      <c r="CW47" s="627"/>
      <c r="CX47" s="627"/>
      <c r="CY47" s="628"/>
      <c r="CZ47" s="629">
        <v>0</v>
      </c>
      <c r="DA47" s="630"/>
      <c r="DB47" s="630"/>
      <c r="DC47" s="631"/>
      <c r="DD47" s="604">
        <v>5</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x14ac:dyDescent="0.15">
      <c r="CD48" s="705"/>
      <c r="CE48" s="706"/>
      <c r="CF48" s="592" t="s">
        <v>342</v>
      </c>
      <c r="CG48" s="593"/>
      <c r="CH48" s="593"/>
      <c r="CI48" s="593"/>
      <c r="CJ48" s="593"/>
      <c r="CK48" s="593"/>
      <c r="CL48" s="593"/>
      <c r="CM48" s="593"/>
      <c r="CN48" s="593"/>
      <c r="CO48" s="593"/>
      <c r="CP48" s="593"/>
      <c r="CQ48" s="594"/>
      <c r="CR48" s="595" t="s">
        <v>112</v>
      </c>
      <c r="CS48" s="596"/>
      <c r="CT48" s="596"/>
      <c r="CU48" s="596"/>
      <c r="CV48" s="596"/>
      <c r="CW48" s="596"/>
      <c r="CX48" s="596"/>
      <c r="CY48" s="597"/>
      <c r="CZ48" s="629" t="s">
        <v>112</v>
      </c>
      <c r="DA48" s="678"/>
      <c r="DB48" s="678"/>
      <c r="DC48" s="679"/>
      <c r="DD48" s="604" t="s">
        <v>112</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x14ac:dyDescent="0.15">
      <c r="CD49" s="638" t="s">
        <v>343</v>
      </c>
      <c r="CE49" s="639"/>
      <c r="CF49" s="639"/>
      <c r="CG49" s="639"/>
      <c r="CH49" s="639"/>
      <c r="CI49" s="639"/>
      <c r="CJ49" s="639"/>
      <c r="CK49" s="639"/>
      <c r="CL49" s="639"/>
      <c r="CM49" s="639"/>
      <c r="CN49" s="639"/>
      <c r="CO49" s="639"/>
      <c r="CP49" s="639"/>
      <c r="CQ49" s="640"/>
      <c r="CR49" s="667">
        <v>5183623</v>
      </c>
      <c r="CS49" s="663"/>
      <c r="CT49" s="663"/>
      <c r="CU49" s="663"/>
      <c r="CV49" s="663"/>
      <c r="CW49" s="663"/>
      <c r="CX49" s="663"/>
      <c r="CY49" s="690"/>
      <c r="CZ49" s="691">
        <v>100</v>
      </c>
      <c r="DA49" s="692"/>
      <c r="DB49" s="692"/>
      <c r="DC49" s="693"/>
      <c r="DD49" s="694">
        <v>2797753</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345</v>
      </c>
      <c r="DK2" s="737"/>
      <c r="DL2" s="737"/>
      <c r="DM2" s="737"/>
      <c r="DN2" s="737"/>
      <c r="DO2" s="738"/>
      <c r="DP2" s="202"/>
      <c r="DQ2" s="736" t="s">
        <v>346</v>
      </c>
      <c r="DR2" s="737"/>
      <c r="DS2" s="737"/>
      <c r="DT2" s="737"/>
      <c r="DU2" s="737"/>
      <c r="DV2" s="737"/>
      <c r="DW2" s="737"/>
      <c r="DX2" s="737"/>
      <c r="DY2" s="737"/>
      <c r="DZ2" s="73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39" t="s">
        <v>347</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30" t="s">
        <v>349</v>
      </c>
      <c r="B5" s="731"/>
      <c r="C5" s="731"/>
      <c r="D5" s="731"/>
      <c r="E5" s="731"/>
      <c r="F5" s="731"/>
      <c r="G5" s="731"/>
      <c r="H5" s="731"/>
      <c r="I5" s="731"/>
      <c r="J5" s="731"/>
      <c r="K5" s="731"/>
      <c r="L5" s="731"/>
      <c r="M5" s="731"/>
      <c r="N5" s="731"/>
      <c r="O5" s="731"/>
      <c r="P5" s="732"/>
      <c r="Q5" s="707" t="s">
        <v>350</v>
      </c>
      <c r="R5" s="708"/>
      <c r="S5" s="708"/>
      <c r="T5" s="708"/>
      <c r="U5" s="709"/>
      <c r="V5" s="707" t="s">
        <v>351</v>
      </c>
      <c r="W5" s="708"/>
      <c r="X5" s="708"/>
      <c r="Y5" s="708"/>
      <c r="Z5" s="709"/>
      <c r="AA5" s="707" t="s">
        <v>352</v>
      </c>
      <c r="AB5" s="708"/>
      <c r="AC5" s="708"/>
      <c r="AD5" s="708"/>
      <c r="AE5" s="708"/>
      <c r="AF5" s="740" t="s">
        <v>353</v>
      </c>
      <c r="AG5" s="708"/>
      <c r="AH5" s="708"/>
      <c r="AI5" s="708"/>
      <c r="AJ5" s="719"/>
      <c r="AK5" s="708" t="s">
        <v>354</v>
      </c>
      <c r="AL5" s="708"/>
      <c r="AM5" s="708"/>
      <c r="AN5" s="708"/>
      <c r="AO5" s="709"/>
      <c r="AP5" s="707" t="s">
        <v>355</v>
      </c>
      <c r="AQ5" s="708"/>
      <c r="AR5" s="708"/>
      <c r="AS5" s="708"/>
      <c r="AT5" s="709"/>
      <c r="AU5" s="707" t="s">
        <v>356</v>
      </c>
      <c r="AV5" s="708"/>
      <c r="AW5" s="708"/>
      <c r="AX5" s="708"/>
      <c r="AY5" s="719"/>
      <c r="AZ5" s="209"/>
      <c r="BA5" s="209"/>
      <c r="BB5" s="209"/>
      <c r="BC5" s="209"/>
      <c r="BD5" s="209"/>
      <c r="BE5" s="210"/>
      <c r="BF5" s="210"/>
      <c r="BG5" s="210"/>
      <c r="BH5" s="210"/>
      <c r="BI5" s="210"/>
      <c r="BJ5" s="210"/>
      <c r="BK5" s="210"/>
      <c r="BL5" s="210"/>
      <c r="BM5" s="210"/>
      <c r="BN5" s="210"/>
      <c r="BO5" s="210"/>
      <c r="BP5" s="210"/>
      <c r="BQ5" s="730" t="s">
        <v>357</v>
      </c>
      <c r="BR5" s="731"/>
      <c r="BS5" s="731"/>
      <c r="BT5" s="731"/>
      <c r="BU5" s="731"/>
      <c r="BV5" s="731"/>
      <c r="BW5" s="731"/>
      <c r="BX5" s="731"/>
      <c r="BY5" s="731"/>
      <c r="BZ5" s="731"/>
      <c r="CA5" s="731"/>
      <c r="CB5" s="731"/>
      <c r="CC5" s="731"/>
      <c r="CD5" s="731"/>
      <c r="CE5" s="731"/>
      <c r="CF5" s="731"/>
      <c r="CG5" s="732"/>
      <c r="CH5" s="707" t="s">
        <v>358</v>
      </c>
      <c r="CI5" s="708"/>
      <c r="CJ5" s="708"/>
      <c r="CK5" s="708"/>
      <c r="CL5" s="709"/>
      <c r="CM5" s="707" t="s">
        <v>359</v>
      </c>
      <c r="CN5" s="708"/>
      <c r="CO5" s="708"/>
      <c r="CP5" s="708"/>
      <c r="CQ5" s="709"/>
      <c r="CR5" s="707" t="s">
        <v>360</v>
      </c>
      <c r="CS5" s="708"/>
      <c r="CT5" s="708"/>
      <c r="CU5" s="708"/>
      <c r="CV5" s="709"/>
      <c r="CW5" s="707" t="s">
        <v>361</v>
      </c>
      <c r="CX5" s="708"/>
      <c r="CY5" s="708"/>
      <c r="CZ5" s="708"/>
      <c r="DA5" s="709"/>
      <c r="DB5" s="707" t="s">
        <v>362</v>
      </c>
      <c r="DC5" s="708"/>
      <c r="DD5" s="708"/>
      <c r="DE5" s="708"/>
      <c r="DF5" s="709"/>
      <c r="DG5" s="713" t="s">
        <v>363</v>
      </c>
      <c r="DH5" s="714"/>
      <c r="DI5" s="714"/>
      <c r="DJ5" s="714"/>
      <c r="DK5" s="715"/>
      <c r="DL5" s="713" t="s">
        <v>364</v>
      </c>
      <c r="DM5" s="714"/>
      <c r="DN5" s="714"/>
      <c r="DO5" s="714"/>
      <c r="DP5" s="715"/>
      <c r="DQ5" s="707" t="s">
        <v>365</v>
      </c>
      <c r="DR5" s="708"/>
      <c r="DS5" s="708"/>
      <c r="DT5" s="708"/>
      <c r="DU5" s="709"/>
      <c r="DV5" s="707" t="s">
        <v>356</v>
      </c>
      <c r="DW5" s="708"/>
      <c r="DX5" s="708"/>
      <c r="DY5" s="708"/>
      <c r="DZ5" s="719"/>
      <c r="EA5" s="207"/>
    </row>
    <row r="6" spans="1:131" s="208" customFormat="1" ht="26.25" customHeight="1" thickBot="1" x14ac:dyDescent="0.2">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x14ac:dyDescent="0.15">
      <c r="A7" s="211">
        <v>1</v>
      </c>
      <c r="B7" s="721" t="s">
        <v>366</v>
      </c>
      <c r="C7" s="722"/>
      <c r="D7" s="722"/>
      <c r="E7" s="722"/>
      <c r="F7" s="722"/>
      <c r="G7" s="722"/>
      <c r="H7" s="722"/>
      <c r="I7" s="722"/>
      <c r="J7" s="722"/>
      <c r="K7" s="722"/>
      <c r="L7" s="722"/>
      <c r="M7" s="722"/>
      <c r="N7" s="722"/>
      <c r="O7" s="722"/>
      <c r="P7" s="723"/>
      <c r="Q7" s="724">
        <v>5368</v>
      </c>
      <c r="R7" s="725"/>
      <c r="S7" s="725"/>
      <c r="T7" s="725"/>
      <c r="U7" s="725"/>
      <c r="V7" s="725">
        <v>5184</v>
      </c>
      <c r="W7" s="725"/>
      <c r="X7" s="725"/>
      <c r="Y7" s="725"/>
      <c r="Z7" s="725"/>
      <c r="AA7" s="725">
        <v>184</v>
      </c>
      <c r="AB7" s="725"/>
      <c r="AC7" s="725"/>
      <c r="AD7" s="725"/>
      <c r="AE7" s="726"/>
      <c r="AF7" s="727">
        <v>184</v>
      </c>
      <c r="AG7" s="728"/>
      <c r="AH7" s="728"/>
      <c r="AI7" s="728"/>
      <c r="AJ7" s="729"/>
      <c r="AK7" s="764">
        <v>172</v>
      </c>
      <c r="AL7" s="765"/>
      <c r="AM7" s="765"/>
      <c r="AN7" s="765"/>
      <c r="AO7" s="765"/>
      <c r="AP7" s="765">
        <v>6478</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546</v>
      </c>
      <c r="BT7" s="769"/>
      <c r="BU7" s="769"/>
      <c r="BV7" s="769"/>
      <c r="BW7" s="769"/>
      <c r="BX7" s="769"/>
      <c r="BY7" s="769"/>
      <c r="BZ7" s="769"/>
      <c r="CA7" s="769"/>
      <c r="CB7" s="769"/>
      <c r="CC7" s="769"/>
      <c r="CD7" s="769"/>
      <c r="CE7" s="769"/>
      <c r="CF7" s="769"/>
      <c r="CG7" s="770"/>
      <c r="CH7" s="761">
        <v>3</v>
      </c>
      <c r="CI7" s="762"/>
      <c r="CJ7" s="762"/>
      <c r="CK7" s="762"/>
      <c r="CL7" s="763"/>
      <c r="CM7" s="761">
        <v>-4</v>
      </c>
      <c r="CN7" s="762"/>
      <c r="CO7" s="762"/>
      <c r="CP7" s="762"/>
      <c r="CQ7" s="763"/>
      <c r="CR7" s="761">
        <v>8</v>
      </c>
      <c r="CS7" s="762"/>
      <c r="CT7" s="762"/>
      <c r="CU7" s="762"/>
      <c r="CV7" s="763"/>
      <c r="CW7" s="761">
        <v>18</v>
      </c>
      <c r="CX7" s="762"/>
      <c r="CY7" s="762"/>
      <c r="CZ7" s="762"/>
      <c r="DA7" s="763"/>
      <c r="DB7" s="761">
        <v>20</v>
      </c>
      <c r="DC7" s="762"/>
      <c r="DD7" s="762"/>
      <c r="DE7" s="762"/>
      <c r="DF7" s="763"/>
      <c r="DG7" s="761" t="s">
        <v>547</v>
      </c>
      <c r="DH7" s="762"/>
      <c r="DI7" s="762"/>
      <c r="DJ7" s="762"/>
      <c r="DK7" s="763"/>
      <c r="DL7" s="761">
        <v>18</v>
      </c>
      <c r="DM7" s="762"/>
      <c r="DN7" s="762"/>
      <c r="DO7" s="762"/>
      <c r="DP7" s="763"/>
      <c r="DQ7" s="761" t="s">
        <v>540</v>
      </c>
      <c r="DR7" s="762"/>
      <c r="DS7" s="762"/>
      <c r="DT7" s="762"/>
      <c r="DU7" s="763"/>
      <c r="DV7" s="742"/>
      <c r="DW7" s="743"/>
      <c r="DX7" s="743"/>
      <c r="DY7" s="743"/>
      <c r="DZ7" s="744"/>
      <c r="EA7" s="207"/>
    </row>
    <row r="8" spans="1:131" s="208" customFormat="1" ht="26.25" customHeight="1" x14ac:dyDescent="0.15">
      <c r="A8" s="214">
        <v>2</v>
      </c>
      <c r="B8" s="745"/>
      <c r="C8" s="746"/>
      <c r="D8" s="746"/>
      <c r="E8" s="746"/>
      <c r="F8" s="746"/>
      <c r="G8" s="746"/>
      <c r="H8" s="746"/>
      <c r="I8" s="746"/>
      <c r="J8" s="746"/>
      <c r="K8" s="746"/>
      <c r="L8" s="746"/>
      <c r="M8" s="746"/>
      <c r="N8" s="746"/>
      <c r="O8" s="746"/>
      <c r="P8" s="747"/>
      <c r="Q8" s="748"/>
      <c r="R8" s="749"/>
      <c r="S8" s="749"/>
      <c r="T8" s="749"/>
      <c r="U8" s="749"/>
      <c r="V8" s="749"/>
      <c r="W8" s="749"/>
      <c r="X8" s="749"/>
      <c r="Y8" s="749"/>
      <c r="Z8" s="749"/>
      <c r="AA8" s="749"/>
      <c r="AB8" s="749"/>
      <c r="AC8" s="749"/>
      <c r="AD8" s="749"/>
      <c r="AE8" s="750"/>
      <c r="AF8" s="751"/>
      <c r="AG8" s="752"/>
      <c r="AH8" s="752"/>
      <c r="AI8" s="752"/>
      <c r="AJ8" s="753"/>
      <c r="AK8" s="754"/>
      <c r="AL8" s="755"/>
      <c r="AM8" s="755"/>
      <c r="AN8" s="755"/>
      <c r="AO8" s="755"/>
      <c r="AP8" s="755"/>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c r="BT8" s="759"/>
      <c r="BU8" s="759"/>
      <c r="BV8" s="759"/>
      <c r="BW8" s="759"/>
      <c r="BX8" s="759"/>
      <c r="BY8" s="759"/>
      <c r="BZ8" s="759"/>
      <c r="CA8" s="759"/>
      <c r="CB8" s="759"/>
      <c r="CC8" s="759"/>
      <c r="CD8" s="759"/>
      <c r="CE8" s="759"/>
      <c r="CF8" s="759"/>
      <c r="CG8" s="760"/>
      <c r="CH8" s="771"/>
      <c r="CI8" s="772"/>
      <c r="CJ8" s="772"/>
      <c r="CK8" s="772"/>
      <c r="CL8" s="773"/>
      <c r="CM8" s="771"/>
      <c r="CN8" s="772"/>
      <c r="CO8" s="772"/>
      <c r="CP8" s="772"/>
      <c r="CQ8" s="773"/>
      <c r="CR8" s="771"/>
      <c r="CS8" s="772"/>
      <c r="CT8" s="772"/>
      <c r="CU8" s="772"/>
      <c r="CV8" s="773"/>
      <c r="CW8" s="771"/>
      <c r="CX8" s="772"/>
      <c r="CY8" s="772"/>
      <c r="CZ8" s="772"/>
      <c r="DA8" s="773"/>
      <c r="DB8" s="771"/>
      <c r="DC8" s="772"/>
      <c r="DD8" s="772"/>
      <c r="DE8" s="772"/>
      <c r="DF8" s="773"/>
      <c r="DG8" s="771"/>
      <c r="DH8" s="772"/>
      <c r="DI8" s="772"/>
      <c r="DJ8" s="772"/>
      <c r="DK8" s="773"/>
      <c r="DL8" s="771"/>
      <c r="DM8" s="772"/>
      <c r="DN8" s="772"/>
      <c r="DO8" s="772"/>
      <c r="DP8" s="773"/>
      <c r="DQ8" s="771"/>
      <c r="DR8" s="772"/>
      <c r="DS8" s="772"/>
      <c r="DT8" s="772"/>
      <c r="DU8" s="773"/>
      <c r="DV8" s="774"/>
      <c r="DW8" s="775"/>
      <c r="DX8" s="775"/>
      <c r="DY8" s="775"/>
      <c r="DZ8" s="776"/>
      <c r="EA8" s="207"/>
    </row>
    <row r="9" spans="1:131" s="208" customFormat="1" ht="26.25" customHeight="1" x14ac:dyDescent="0.15">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c r="BT9" s="759"/>
      <c r="BU9" s="759"/>
      <c r="BV9" s="759"/>
      <c r="BW9" s="759"/>
      <c r="BX9" s="759"/>
      <c r="BY9" s="759"/>
      <c r="BZ9" s="759"/>
      <c r="CA9" s="759"/>
      <c r="CB9" s="759"/>
      <c r="CC9" s="759"/>
      <c r="CD9" s="759"/>
      <c r="CE9" s="759"/>
      <c r="CF9" s="759"/>
      <c r="CG9" s="760"/>
      <c r="CH9" s="771"/>
      <c r="CI9" s="772"/>
      <c r="CJ9" s="772"/>
      <c r="CK9" s="772"/>
      <c r="CL9" s="773"/>
      <c r="CM9" s="771"/>
      <c r="CN9" s="772"/>
      <c r="CO9" s="772"/>
      <c r="CP9" s="772"/>
      <c r="CQ9" s="773"/>
      <c r="CR9" s="771"/>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x14ac:dyDescent="0.15">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x14ac:dyDescent="0.15">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x14ac:dyDescent="0.15">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x14ac:dyDescent="0.15">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x14ac:dyDescent="0.15">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x14ac:dyDescent="0.15">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x14ac:dyDescent="0.15">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x14ac:dyDescent="0.15">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x14ac:dyDescent="0.15">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x14ac:dyDescent="0.15">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x14ac:dyDescent="0.15">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x14ac:dyDescent="0.2">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x14ac:dyDescent="0.15">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367</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x14ac:dyDescent="0.2">
      <c r="A23" s="217" t="s">
        <v>368</v>
      </c>
      <c r="B23" s="780" t="s">
        <v>369</v>
      </c>
      <c r="C23" s="781"/>
      <c r="D23" s="781"/>
      <c r="E23" s="781"/>
      <c r="F23" s="781"/>
      <c r="G23" s="781"/>
      <c r="H23" s="781"/>
      <c r="I23" s="781"/>
      <c r="J23" s="781"/>
      <c r="K23" s="781"/>
      <c r="L23" s="781"/>
      <c r="M23" s="781"/>
      <c r="N23" s="781"/>
      <c r="O23" s="781"/>
      <c r="P23" s="782"/>
      <c r="Q23" s="783">
        <v>5368</v>
      </c>
      <c r="R23" s="784"/>
      <c r="S23" s="784"/>
      <c r="T23" s="784"/>
      <c r="U23" s="784"/>
      <c r="V23" s="784">
        <v>5184</v>
      </c>
      <c r="W23" s="784"/>
      <c r="X23" s="784"/>
      <c r="Y23" s="784"/>
      <c r="Z23" s="784"/>
      <c r="AA23" s="784">
        <v>184</v>
      </c>
      <c r="AB23" s="784"/>
      <c r="AC23" s="784"/>
      <c r="AD23" s="784"/>
      <c r="AE23" s="785"/>
      <c r="AF23" s="786">
        <v>184</v>
      </c>
      <c r="AG23" s="784"/>
      <c r="AH23" s="784"/>
      <c r="AI23" s="784"/>
      <c r="AJ23" s="787"/>
      <c r="AK23" s="788"/>
      <c r="AL23" s="789"/>
      <c r="AM23" s="789"/>
      <c r="AN23" s="789"/>
      <c r="AO23" s="789"/>
      <c r="AP23" s="784">
        <v>6478</v>
      </c>
      <c r="AQ23" s="784"/>
      <c r="AR23" s="784"/>
      <c r="AS23" s="784"/>
      <c r="AT23" s="784"/>
      <c r="AU23" s="790"/>
      <c r="AV23" s="790"/>
      <c r="AW23" s="790"/>
      <c r="AX23" s="790"/>
      <c r="AY23" s="791"/>
      <c r="AZ23" s="799" t="s">
        <v>112</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x14ac:dyDescent="0.15">
      <c r="A24" s="798" t="s">
        <v>370</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x14ac:dyDescent="0.2">
      <c r="A25" s="739" t="s">
        <v>371</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x14ac:dyDescent="0.15">
      <c r="A26" s="730" t="s">
        <v>349</v>
      </c>
      <c r="B26" s="731"/>
      <c r="C26" s="731"/>
      <c r="D26" s="731"/>
      <c r="E26" s="731"/>
      <c r="F26" s="731"/>
      <c r="G26" s="731"/>
      <c r="H26" s="731"/>
      <c r="I26" s="731"/>
      <c r="J26" s="731"/>
      <c r="K26" s="731"/>
      <c r="L26" s="731"/>
      <c r="M26" s="731"/>
      <c r="N26" s="731"/>
      <c r="O26" s="731"/>
      <c r="P26" s="732"/>
      <c r="Q26" s="707" t="s">
        <v>372</v>
      </c>
      <c r="R26" s="708"/>
      <c r="S26" s="708"/>
      <c r="T26" s="708"/>
      <c r="U26" s="709"/>
      <c r="V26" s="707" t="s">
        <v>373</v>
      </c>
      <c r="W26" s="708"/>
      <c r="X26" s="708"/>
      <c r="Y26" s="708"/>
      <c r="Z26" s="709"/>
      <c r="AA26" s="707" t="s">
        <v>374</v>
      </c>
      <c r="AB26" s="708"/>
      <c r="AC26" s="708"/>
      <c r="AD26" s="708"/>
      <c r="AE26" s="708"/>
      <c r="AF26" s="802" t="s">
        <v>375</v>
      </c>
      <c r="AG26" s="803"/>
      <c r="AH26" s="803"/>
      <c r="AI26" s="803"/>
      <c r="AJ26" s="804"/>
      <c r="AK26" s="708" t="s">
        <v>376</v>
      </c>
      <c r="AL26" s="708"/>
      <c r="AM26" s="708"/>
      <c r="AN26" s="708"/>
      <c r="AO26" s="709"/>
      <c r="AP26" s="707" t="s">
        <v>377</v>
      </c>
      <c r="AQ26" s="708"/>
      <c r="AR26" s="708"/>
      <c r="AS26" s="708"/>
      <c r="AT26" s="709"/>
      <c r="AU26" s="707" t="s">
        <v>378</v>
      </c>
      <c r="AV26" s="708"/>
      <c r="AW26" s="708"/>
      <c r="AX26" s="708"/>
      <c r="AY26" s="709"/>
      <c r="AZ26" s="707" t="s">
        <v>379</v>
      </c>
      <c r="BA26" s="708"/>
      <c r="BB26" s="708"/>
      <c r="BC26" s="708"/>
      <c r="BD26" s="709"/>
      <c r="BE26" s="707" t="s">
        <v>356</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x14ac:dyDescent="0.2">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x14ac:dyDescent="0.15">
      <c r="A28" s="219">
        <v>1</v>
      </c>
      <c r="B28" s="721" t="s">
        <v>380</v>
      </c>
      <c r="C28" s="722"/>
      <c r="D28" s="722"/>
      <c r="E28" s="722"/>
      <c r="F28" s="722"/>
      <c r="G28" s="722"/>
      <c r="H28" s="722"/>
      <c r="I28" s="722"/>
      <c r="J28" s="722"/>
      <c r="K28" s="722"/>
      <c r="L28" s="722"/>
      <c r="M28" s="722"/>
      <c r="N28" s="722"/>
      <c r="O28" s="722"/>
      <c r="P28" s="723"/>
      <c r="Q28" s="812">
        <v>177</v>
      </c>
      <c r="R28" s="813"/>
      <c r="S28" s="813"/>
      <c r="T28" s="813"/>
      <c r="U28" s="813"/>
      <c r="V28" s="813">
        <v>175</v>
      </c>
      <c r="W28" s="813"/>
      <c r="X28" s="813"/>
      <c r="Y28" s="813"/>
      <c r="Z28" s="813"/>
      <c r="AA28" s="813">
        <v>2</v>
      </c>
      <c r="AB28" s="813"/>
      <c r="AC28" s="813"/>
      <c r="AD28" s="813"/>
      <c r="AE28" s="814"/>
      <c r="AF28" s="815">
        <v>2</v>
      </c>
      <c r="AG28" s="813"/>
      <c r="AH28" s="813"/>
      <c r="AI28" s="813"/>
      <c r="AJ28" s="816"/>
      <c r="AK28" s="817">
        <v>52</v>
      </c>
      <c r="AL28" s="808"/>
      <c r="AM28" s="808"/>
      <c r="AN28" s="808"/>
      <c r="AO28" s="808"/>
      <c r="AP28" s="808" t="s">
        <v>539</v>
      </c>
      <c r="AQ28" s="808"/>
      <c r="AR28" s="808"/>
      <c r="AS28" s="808"/>
      <c r="AT28" s="808"/>
      <c r="AU28" s="808" t="s">
        <v>540</v>
      </c>
      <c r="AV28" s="808"/>
      <c r="AW28" s="808"/>
      <c r="AX28" s="808"/>
      <c r="AY28" s="808"/>
      <c r="AZ28" s="809" t="s">
        <v>540</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x14ac:dyDescent="0.15">
      <c r="A29" s="219">
        <v>2</v>
      </c>
      <c r="B29" s="745" t="s">
        <v>381</v>
      </c>
      <c r="C29" s="746"/>
      <c r="D29" s="746"/>
      <c r="E29" s="746"/>
      <c r="F29" s="746"/>
      <c r="G29" s="746"/>
      <c r="H29" s="746"/>
      <c r="I29" s="746"/>
      <c r="J29" s="746"/>
      <c r="K29" s="746"/>
      <c r="L29" s="746"/>
      <c r="M29" s="746"/>
      <c r="N29" s="746"/>
      <c r="O29" s="746"/>
      <c r="P29" s="747"/>
      <c r="Q29" s="748">
        <v>58</v>
      </c>
      <c r="R29" s="749"/>
      <c r="S29" s="749"/>
      <c r="T29" s="749"/>
      <c r="U29" s="749"/>
      <c r="V29" s="749">
        <v>58</v>
      </c>
      <c r="W29" s="749"/>
      <c r="X29" s="749"/>
      <c r="Y29" s="749"/>
      <c r="Z29" s="749"/>
      <c r="AA29" s="749">
        <v>0</v>
      </c>
      <c r="AB29" s="749"/>
      <c r="AC29" s="749"/>
      <c r="AD29" s="749"/>
      <c r="AE29" s="750"/>
      <c r="AF29" s="751" t="s">
        <v>112</v>
      </c>
      <c r="AG29" s="752"/>
      <c r="AH29" s="752"/>
      <c r="AI29" s="752"/>
      <c r="AJ29" s="753"/>
      <c r="AK29" s="820">
        <v>32</v>
      </c>
      <c r="AL29" s="821"/>
      <c r="AM29" s="821"/>
      <c r="AN29" s="821"/>
      <c r="AO29" s="821"/>
      <c r="AP29" s="821">
        <v>263</v>
      </c>
      <c r="AQ29" s="821"/>
      <c r="AR29" s="821"/>
      <c r="AS29" s="821"/>
      <c r="AT29" s="821"/>
      <c r="AU29" s="821">
        <v>175</v>
      </c>
      <c r="AV29" s="821"/>
      <c r="AW29" s="821"/>
      <c r="AX29" s="821"/>
      <c r="AY29" s="821"/>
      <c r="AZ29" s="822" t="s">
        <v>539</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x14ac:dyDescent="0.15">
      <c r="A30" s="219">
        <v>3</v>
      </c>
      <c r="B30" s="745" t="s">
        <v>382</v>
      </c>
      <c r="C30" s="746"/>
      <c r="D30" s="746"/>
      <c r="E30" s="746"/>
      <c r="F30" s="746"/>
      <c r="G30" s="746"/>
      <c r="H30" s="746"/>
      <c r="I30" s="746"/>
      <c r="J30" s="746"/>
      <c r="K30" s="746"/>
      <c r="L30" s="746"/>
      <c r="M30" s="746"/>
      <c r="N30" s="746"/>
      <c r="O30" s="746"/>
      <c r="P30" s="747"/>
      <c r="Q30" s="748">
        <v>43</v>
      </c>
      <c r="R30" s="749"/>
      <c r="S30" s="749"/>
      <c r="T30" s="749"/>
      <c r="U30" s="749"/>
      <c r="V30" s="749">
        <v>43</v>
      </c>
      <c r="W30" s="749"/>
      <c r="X30" s="749"/>
      <c r="Y30" s="749"/>
      <c r="Z30" s="749"/>
      <c r="AA30" s="749">
        <v>0</v>
      </c>
      <c r="AB30" s="749"/>
      <c r="AC30" s="749"/>
      <c r="AD30" s="749"/>
      <c r="AE30" s="750"/>
      <c r="AF30" s="751">
        <v>0</v>
      </c>
      <c r="AG30" s="752"/>
      <c r="AH30" s="752"/>
      <c r="AI30" s="752"/>
      <c r="AJ30" s="753"/>
      <c r="AK30" s="820">
        <v>20</v>
      </c>
      <c r="AL30" s="821"/>
      <c r="AM30" s="821"/>
      <c r="AN30" s="821"/>
      <c r="AO30" s="821"/>
      <c r="AP30" s="821" t="s">
        <v>540</v>
      </c>
      <c r="AQ30" s="821"/>
      <c r="AR30" s="821"/>
      <c r="AS30" s="821"/>
      <c r="AT30" s="821"/>
      <c r="AU30" s="821" t="s">
        <v>540</v>
      </c>
      <c r="AV30" s="821"/>
      <c r="AW30" s="821"/>
      <c r="AX30" s="821"/>
      <c r="AY30" s="821"/>
      <c r="AZ30" s="822" t="s">
        <v>540</v>
      </c>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x14ac:dyDescent="0.15">
      <c r="A31" s="219">
        <v>4</v>
      </c>
      <c r="B31" s="745" t="s">
        <v>383</v>
      </c>
      <c r="C31" s="746"/>
      <c r="D31" s="746"/>
      <c r="E31" s="746"/>
      <c r="F31" s="746"/>
      <c r="G31" s="746"/>
      <c r="H31" s="746"/>
      <c r="I31" s="746"/>
      <c r="J31" s="746"/>
      <c r="K31" s="746"/>
      <c r="L31" s="746"/>
      <c r="M31" s="746"/>
      <c r="N31" s="746"/>
      <c r="O31" s="746"/>
      <c r="P31" s="747"/>
      <c r="Q31" s="748">
        <v>521</v>
      </c>
      <c r="R31" s="749"/>
      <c r="S31" s="749"/>
      <c r="T31" s="749"/>
      <c r="U31" s="749"/>
      <c r="V31" s="749">
        <v>512</v>
      </c>
      <c r="W31" s="749"/>
      <c r="X31" s="749"/>
      <c r="Y31" s="749"/>
      <c r="Z31" s="749"/>
      <c r="AA31" s="749">
        <v>9</v>
      </c>
      <c r="AB31" s="749"/>
      <c r="AC31" s="749"/>
      <c r="AD31" s="749"/>
      <c r="AE31" s="750"/>
      <c r="AF31" s="751">
        <v>1</v>
      </c>
      <c r="AG31" s="752"/>
      <c r="AH31" s="752"/>
      <c r="AI31" s="752"/>
      <c r="AJ31" s="753"/>
      <c r="AK31" s="820">
        <v>212</v>
      </c>
      <c r="AL31" s="821"/>
      <c r="AM31" s="821"/>
      <c r="AN31" s="821"/>
      <c r="AO31" s="821"/>
      <c r="AP31" s="821">
        <v>30</v>
      </c>
      <c r="AQ31" s="821"/>
      <c r="AR31" s="821"/>
      <c r="AS31" s="821"/>
      <c r="AT31" s="821"/>
      <c r="AU31" s="821">
        <v>11</v>
      </c>
      <c r="AV31" s="821"/>
      <c r="AW31" s="821"/>
      <c r="AX31" s="821"/>
      <c r="AY31" s="821"/>
      <c r="AZ31" s="822" t="s">
        <v>540</v>
      </c>
      <c r="BA31" s="822"/>
      <c r="BB31" s="822"/>
      <c r="BC31" s="822"/>
      <c r="BD31" s="822"/>
      <c r="BE31" s="818"/>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x14ac:dyDescent="0.15">
      <c r="A32" s="219">
        <v>5</v>
      </c>
      <c r="B32" s="745" t="s">
        <v>384</v>
      </c>
      <c r="C32" s="746"/>
      <c r="D32" s="746"/>
      <c r="E32" s="746"/>
      <c r="F32" s="746"/>
      <c r="G32" s="746"/>
      <c r="H32" s="746"/>
      <c r="I32" s="746"/>
      <c r="J32" s="746"/>
      <c r="K32" s="746"/>
      <c r="L32" s="746"/>
      <c r="M32" s="746"/>
      <c r="N32" s="746"/>
      <c r="O32" s="746"/>
      <c r="P32" s="747"/>
      <c r="Q32" s="748">
        <v>147</v>
      </c>
      <c r="R32" s="749"/>
      <c r="S32" s="749"/>
      <c r="T32" s="749"/>
      <c r="U32" s="749"/>
      <c r="V32" s="749">
        <v>145</v>
      </c>
      <c r="W32" s="749"/>
      <c r="X32" s="749"/>
      <c r="Y32" s="749"/>
      <c r="Z32" s="749"/>
      <c r="AA32" s="749">
        <v>2</v>
      </c>
      <c r="AB32" s="749"/>
      <c r="AC32" s="749"/>
      <c r="AD32" s="749"/>
      <c r="AE32" s="750"/>
      <c r="AF32" s="751">
        <v>2</v>
      </c>
      <c r="AG32" s="752"/>
      <c r="AH32" s="752"/>
      <c r="AI32" s="752"/>
      <c r="AJ32" s="753"/>
      <c r="AK32" s="820">
        <v>34</v>
      </c>
      <c r="AL32" s="821"/>
      <c r="AM32" s="821"/>
      <c r="AN32" s="821"/>
      <c r="AO32" s="821"/>
      <c r="AP32" s="821">
        <v>397</v>
      </c>
      <c r="AQ32" s="821"/>
      <c r="AR32" s="821"/>
      <c r="AS32" s="821"/>
      <c r="AT32" s="821"/>
      <c r="AU32" s="821">
        <v>247</v>
      </c>
      <c r="AV32" s="821"/>
      <c r="AW32" s="821"/>
      <c r="AX32" s="821"/>
      <c r="AY32" s="821"/>
      <c r="AZ32" s="822" t="s">
        <v>540</v>
      </c>
      <c r="BA32" s="822"/>
      <c r="BB32" s="822"/>
      <c r="BC32" s="822"/>
      <c r="BD32" s="822"/>
      <c r="BE32" s="818" t="s">
        <v>385</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x14ac:dyDescent="0.15">
      <c r="A33" s="219">
        <v>6</v>
      </c>
      <c r="B33" s="745" t="s">
        <v>386</v>
      </c>
      <c r="C33" s="746"/>
      <c r="D33" s="746"/>
      <c r="E33" s="746"/>
      <c r="F33" s="746"/>
      <c r="G33" s="746"/>
      <c r="H33" s="746"/>
      <c r="I33" s="746"/>
      <c r="J33" s="746"/>
      <c r="K33" s="746"/>
      <c r="L33" s="746"/>
      <c r="M33" s="746"/>
      <c r="N33" s="746"/>
      <c r="O33" s="746"/>
      <c r="P33" s="747"/>
      <c r="Q33" s="748">
        <v>217</v>
      </c>
      <c r="R33" s="749"/>
      <c r="S33" s="749"/>
      <c r="T33" s="749"/>
      <c r="U33" s="749"/>
      <c r="V33" s="749">
        <v>214</v>
      </c>
      <c r="W33" s="749"/>
      <c r="X33" s="749"/>
      <c r="Y33" s="749"/>
      <c r="Z33" s="749"/>
      <c r="AA33" s="749">
        <v>3</v>
      </c>
      <c r="AB33" s="749"/>
      <c r="AC33" s="749"/>
      <c r="AD33" s="749"/>
      <c r="AE33" s="750"/>
      <c r="AF33" s="751">
        <v>3</v>
      </c>
      <c r="AG33" s="752"/>
      <c r="AH33" s="752"/>
      <c r="AI33" s="752"/>
      <c r="AJ33" s="753"/>
      <c r="AK33" s="820">
        <v>104</v>
      </c>
      <c r="AL33" s="821"/>
      <c r="AM33" s="821"/>
      <c r="AN33" s="821"/>
      <c r="AO33" s="821"/>
      <c r="AP33" s="821">
        <v>1098</v>
      </c>
      <c r="AQ33" s="821"/>
      <c r="AR33" s="821"/>
      <c r="AS33" s="821"/>
      <c r="AT33" s="821"/>
      <c r="AU33" s="821">
        <v>870</v>
      </c>
      <c r="AV33" s="821"/>
      <c r="AW33" s="821"/>
      <c r="AX33" s="821"/>
      <c r="AY33" s="821"/>
      <c r="AZ33" s="822" t="s">
        <v>540</v>
      </c>
      <c r="BA33" s="822"/>
      <c r="BB33" s="822"/>
      <c r="BC33" s="822"/>
      <c r="BD33" s="822"/>
      <c r="BE33" s="818" t="s">
        <v>385</v>
      </c>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x14ac:dyDescent="0.15">
      <c r="A34" s="219">
        <v>7</v>
      </c>
      <c r="B34" s="745"/>
      <c r="C34" s="746"/>
      <c r="D34" s="746"/>
      <c r="E34" s="746"/>
      <c r="F34" s="746"/>
      <c r="G34" s="746"/>
      <c r="H34" s="746"/>
      <c r="I34" s="746"/>
      <c r="J34" s="746"/>
      <c r="K34" s="746"/>
      <c r="L34" s="746"/>
      <c r="M34" s="746"/>
      <c r="N34" s="746"/>
      <c r="O34" s="746"/>
      <c r="P34" s="747"/>
      <c r="Q34" s="748"/>
      <c r="R34" s="749"/>
      <c r="S34" s="749"/>
      <c r="T34" s="749"/>
      <c r="U34" s="749"/>
      <c r="V34" s="749"/>
      <c r="W34" s="749"/>
      <c r="X34" s="749"/>
      <c r="Y34" s="749"/>
      <c r="Z34" s="749"/>
      <c r="AA34" s="749"/>
      <c r="AB34" s="749"/>
      <c r="AC34" s="749"/>
      <c r="AD34" s="749"/>
      <c r="AE34" s="750"/>
      <c r="AF34" s="751"/>
      <c r="AG34" s="752"/>
      <c r="AH34" s="752"/>
      <c r="AI34" s="752"/>
      <c r="AJ34" s="753"/>
      <c r="AK34" s="820"/>
      <c r="AL34" s="821"/>
      <c r="AM34" s="821"/>
      <c r="AN34" s="821"/>
      <c r="AO34" s="821"/>
      <c r="AP34" s="821"/>
      <c r="AQ34" s="821"/>
      <c r="AR34" s="821"/>
      <c r="AS34" s="821"/>
      <c r="AT34" s="821"/>
      <c r="AU34" s="821"/>
      <c r="AV34" s="821"/>
      <c r="AW34" s="821"/>
      <c r="AX34" s="821"/>
      <c r="AY34" s="821"/>
      <c r="AZ34" s="822"/>
      <c r="BA34" s="822"/>
      <c r="BB34" s="822"/>
      <c r="BC34" s="822"/>
      <c r="BD34" s="822"/>
      <c r="BE34" s="818"/>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x14ac:dyDescent="0.15">
      <c r="A35" s="219">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20"/>
      <c r="AL35" s="821"/>
      <c r="AM35" s="821"/>
      <c r="AN35" s="821"/>
      <c r="AO35" s="821"/>
      <c r="AP35" s="821"/>
      <c r="AQ35" s="821"/>
      <c r="AR35" s="821"/>
      <c r="AS35" s="821"/>
      <c r="AT35" s="821"/>
      <c r="AU35" s="821"/>
      <c r="AV35" s="821"/>
      <c r="AW35" s="821"/>
      <c r="AX35" s="821"/>
      <c r="AY35" s="821"/>
      <c r="AZ35" s="822"/>
      <c r="BA35" s="822"/>
      <c r="BB35" s="822"/>
      <c r="BC35" s="822"/>
      <c r="BD35" s="822"/>
      <c r="BE35" s="818"/>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x14ac:dyDescent="0.15">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x14ac:dyDescent="0.15">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x14ac:dyDescent="0.15">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x14ac:dyDescent="0.15">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x14ac:dyDescent="0.15">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x14ac:dyDescent="0.15">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x14ac:dyDescent="0.15">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x14ac:dyDescent="0.15">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x14ac:dyDescent="0.15">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x14ac:dyDescent="0.15">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x14ac:dyDescent="0.15">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x14ac:dyDescent="0.15">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x14ac:dyDescent="0.15">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x14ac:dyDescent="0.15">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x14ac:dyDescent="0.15">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x14ac:dyDescent="0.15">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x14ac:dyDescent="0.15">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x14ac:dyDescent="0.15">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x14ac:dyDescent="0.15">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x14ac:dyDescent="0.15">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x14ac:dyDescent="0.15">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x14ac:dyDescent="0.15">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x14ac:dyDescent="0.15">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x14ac:dyDescent="0.15">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x14ac:dyDescent="0.15">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x14ac:dyDescent="0.2">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x14ac:dyDescent="0.15">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387</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x14ac:dyDescent="0.2">
      <c r="A63" s="217" t="s">
        <v>368</v>
      </c>
      <c r="B63" s="780" t="s">
        <v>388</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8</v>
      </c>
      <c r="AG63" s="832"/>
      <c r="AH63" s="832"/>
      <c r="AI63" s="832"/>
      <c r="AJ63" s="833"/>
      <c r="AK63" s="834"/>
      <c r="AL63" s="829"/>
      <c r="AM63" s="829"/>
      <c r="AN63" s="829"/>
      <c r="AO63" s="829"/>
      <c r="AP63" s="832">
        <v>1788</v>
      </c>
      <c r="AQ63" s="832"/>
      <c r="AR63" s="832"/>
      <c r="AS63" s="832"/>
      <c r="AT63" s="832"/>
      <c r="AU63" s="832">
        <v>1303</v>
      </c>
      <c r="AV63" s="832"/>
      <c r="AW63" s="832"/>
      <c r="AX63" s="832"/>
      <c r="AY63" s="832"/>
      <c r="AZ63" s="836"/>
      <c r="BA63" s="836"/>
      <c r="BB63" s="836"/>
      <c r="BC63" s="836"/>
      <c r="BD63" s="836"/>
      <c r="BE63" s="837" t="s">
        <v>539</v>
      </c>
      <c r="BF63" s="837"/>
      <c r="BG63" s="837"/>
      <c r="BH63" s="837"/>
      <c r="BI63" s="838"/>
      <c r="BJ63" s="839" t="s">
        <v>389</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x14ac:dyDescent="0.15">
      <c r="A66" s="730" t="s">
        <v>391</v>
      </c>
      <c r="B66" s="731"/>
      <c r="C66" s="731"/>
      <c r="D66" s="731"/>
      <c r="E66" s="731"/>
      <c r="F66" s="731"/>
      <c r="G66" s="731"/>
      <c r="H66" s="731"/>
      <c r="I66" s="731"/>
      <c r="J66" s="731"/>
      <c r="K66" s="731"/>
      <c r="L66" s="731"/>
      <c r="M66" s="731"/>
      <c r="N66" s="731"/>
      <c r="O66" s="731"/>
      <c r="P66" s="732"/>
      <c r="Q66" s="707" t="s">
        <v>392</v>
      </c>
      <c r="R66" s="708"/>
      <c r="S66" s="708"/>
      <c r="T66" s="708"/>
      <c r="U66" s="709"/>
      <c r="V66" s="707" t="s">
        <v>393</v>
      </c>
      <c r="W66" s="708"/>
      <c r="X66" s="708"/>
      <c r="Y66" s="708"/>
      <c r="Z66" s="709"/>
      <c r="AA66" s="707" t="s">
        <v>394</v>
      </c>
      <c r="AB66" s="708"/>
      <c r="AC66" s="708"/>
      <c r="AD66" s="708"/>
      <c r="AE66" s="709"/>
      <c r="AF66" s="842" t="s">
        <v>395</v>
      </c>
      <c r="AG66" s="803"/>
      <c r="AH66" s="803"/>
      <c r="AI66" s="803"/>
      <c r="AJ66" s="843"/>
      <c r="AK66" s="707" t="s">
        <v>396</v>
      </c>
      <c r="AL66" s="731"/>
      <c r="AM66" s="731"/>
      <c r="AN66" s="731"/>
      <c r="AO66" s="732"/>
      <c r="AP66" s="707" t="s">
        <v>397</v>
      </c>
      <c r="AQ66" s="708"/>
      <c r="AR66" s="708"/>
      <c r="AS66" s="708"/>
      <c r="AT66" s="709"/>
      <c r="AU66" s="707" t="s">
        <v>398</v>
      </c>
      <c r="AV66" s="708"/>
      <c r="AW66" s="708"/>
      <c r="AX66" s="708"/>
      <c r="AY66" s="709"/>
      <c r="AZ66" s="707" t="s">
        <v>356</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x14ac:dyDescent="0.2">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x14ac:dyDescent="0.15">
      <c r="A68" s="211">
        <v>1</v>
      </c>
      <c r="B68" s="859" t="s">
        <v>541</v>
      </c>
      <c r="C68" s="860"/>
      <c r="D68" s="860"/>
      <c r="E68" s="860"/>
      <c r="F68" s="860"/>
      <c r="G68" s="860"/>
      <c r="H68" s="860"/>
      <c r="I68" s="860"/>
      <c r="J68" s="860"/>
      <c r="K68" s="860"/>
      <c r="L68" s="860"/>
      <c r="M68" s="860"/>
      <c r="N68" s="860"/>
      <c r="O68" s="860"/>
      <c r="P68" s="861"/>
      <c r="Q68" s="862">
        <v>95</v>
      </c>
      <c r="R68" s="856"/>
      <c r="S68" s="856"/>
      <c r="T68" s="856"/>
      <c r="U68" s="856"/>
      <c r="V68" s="856">
        <v>93</v>
      </c>
      <c r="W68" s="856"/>
      <c r="X68" s="856"/>
      <c r="Y68" s="856"/>
      <c r="Z68" s="856"/>
      <c r="AA68" s="856">
        <v>2</v>
      </c>
      <c r="AB68" s="856"/>
      <c r="AC68" s="856"/>
      <c r="AD68" s="856"/>
      <c r="AE68" s="856"/>
      <c r="AF68" s="856">
        <v>2</v>
      </c>
      <c r="AG68" s="856"/>
      <c r="AH68" s="856"/>
      <c r="AI68" s="856"/>
      <c r="AJ68" s="856"/>
      <c r="AK68" s="856" t="s">
        <v>540</v>
      </c>
      <c r="AL68" s="856"/>
      <c r="AM68" s="856"/>
      <c r="AN68" s="856"/>
      <c r="AO68" s="856"/>
      <c r="AP68" s="856" t="s">
        <v>540</v>
      </c>
      <c r="AQ68" s="856"/>
      <c r="AR68" s="856"/>
      <c r="AS68" s="856"/>
      <c r="AT68" s="856"/>
      <c r="AU68" s="856" t="s">
        <v>540</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x14ac:dyDescent="0.15">
      <c r="A69" s="214">
        <v>2</v>
      </c>
      <c r="B69" s="863" t="s">
        <v>542</v>
      </c>
      <c r="C69" s="864"/>
      <c r="D69" s="864"/>
      <c r="E69" s="864"/>
      <c r="F69" s="864"/>
      <c r="G69" s="864"/>
      <c r="H69" s="864"/>
      <c r="I69" s="864"/>
      <c r="J69" s="864"/>
      <c r="K69" s="864"/>
      <c r="L69" s="864"/>
      <c r="M69" s="864"/>
      <c r="N69" s="864"/>
      <c r="O69" s="864"/>
      <c r="P69" s="865"/>
      <c r="Q69" s="866">
        <v>251</v>
      </c>
      <c r="R69" s="821"/>
      <c r="S69" s="821"/>
      <c r="T69" s="821"/>
      <c r="U69" s="821"/>
      <c r="V69" s="821">
        <v>250</v>
      </c>
      <c r="W69" s="821"/>
      <c r="X69" s="821"/>
      <c r="Y69" s="821"/>
      <c r="Z69" s="821"/>
      <c r="AA69" s="821">
        <v>1</v>
      </c>
      <c r="AB69" s="821"/>
      <c r="AC69" s="821"/>
      <c r="AD69" s="821"/>
      <c r="AE69" s="821"/>
      <c r="AF69" s="821">
        <v>1</v>
      </c>
      <c r="AG69" s="821"/>
      <c r="AH69" s="821"/>
      <c r="AI69" s="821"/>
      <c r="AJ69" s="821"/>
      <c r="AK69" s="821">
        <v>36</v>
      </c>
      <c r="AL69" s="821"/>
      <c r="AM69" s="821"/>
      <c r="AN69" s="821"/>
      <c r="AO69" s="821"/>
      <c r="AP69" s="821" t="s">
        <v>540</v>
      </c>
      <c r="AQ69" s="821"/>
      <c r="AR69" s="821"/>
      <c r="AS69" s="821"/>
      <c r="AT69" s="821"/>
      <c r="AU69" s="821" t="s">
        <v>540</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x14ac:dyDescent="0.15">
      <c r="A70" s="214">
        <v>3</v>
      </c>
      <c r="B70" s="863" t="s">
        <v>543</v>
      </c>
      <c r="C70" s="864"/>
      <c r="D70" s="864"/>
      <c r="E70" s="864"/>
      <c r="F70" s="864"/>
      <c r="G70" s="864"/>
      <c r="H70" s="864"/>
      <c r="I70" s="864"/>
      <c r="J70" s="864"/>
      <c r="K70" s="864"/>
      <c r="L70" s="864"/>
      <c r="M70" s="864"/>
      <c r="N70" s="864"/>
      <c r="O70" s="864"/>
      <c r="P70" s="865"/>
      <c r="Q70" s="866">
        <v>185</v>
      </c>
      <c r="R70" s="821"/>
      <c r="S70" s="821"/>
      <c r="T70" s="821"/>
      <c r="U70" s="821"/>
      <c r="V70" s="821">
        <v>180</v>
      </c>
      <c r="W70" s="821"/>
      <c r="X70" s="821"/>
      <c r="Y70" s="821"/>
      <c r="Z70" s="821"/>
      <c r="AA70" s="821">
        <v>5</v>
      </c>
      <c r="AB70" s="821"/>
      <c r="AC70" s="821"/>
      <c r="AD70" s="821"/>
      <c r="AE70" s="821"/>
      <c r="AF70" s="821">
        <v>5</v>
      </c>
      <c r="AG70" s="821"/>
      <c r="AH70" s="821"/>
      <c r="AI70" s="821"/>
      <c r="AJ70" s="821"/>
      <c r="AK70" s="821" t="s">
        <v>540</v>
      </c>
      <c r="AL70" s="821"/>
      <c r="AM70" s="821"/>
      <c r="AN70" s="821"/>
      <c r="AO70" s="821"/>
      <c r="AP70" s="821">
        <v>5</v>
      </c>
      <c r="AQ70" s="821"/>
      <c r="AR70" s="821"/>
      <c r="AS70" s="821"/>
      <c r="AT70" s="821"/>
      <c r="AU70" s="821" t="s">
        <v>540</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x14ac:dyDescent="0.15">
      <c r="A71" s="214">
        <v>4</v>
      </c>
      <c r="B71" s="863" t="s">
        <v>544</v>
      </c>
      <c r="C71" s="864"/>
      <c r="D71" s="864"/>
      <c r="E71" s="864"/>
      <c r="F71" s="864"/>
      <c r="G71" s="864"/>
      <c r="H71" s="864"/>
      <c r="I71" s="864"/>
      <c r="J71" s="864"/>
      <c r="K71" s="864"/>
      <c r="L71" s="864"/>
      <c r="M71" s="864"/>
      <c r="N71" s="864"/>
      <c r="O71" s="864"/>
      <c r="P71" s="865"/>
      <c r="Q71" s="866">
        <v>1206</v>
      </c>
      <c r="R71" s="821"/>
      <c r="S71" s="821"/>
      <c r="T71" s="821"/>
      <c r="U71" s="821"/>
      <c r="V71" s="821">
        <v>1179</v>
      </c>
      <c r="W71" s="821"/>
      <c r="X71" s="821"/>
      <c r="Y71" s="821"/>
      <c r="Z71" s="821"/>
      <c r="AA71" s="821">
        <v>27</v>
      </c>
      <c r="AB71" s="821"/>
      <c r="AC71" s="821"/>
      <c r="AD71" s="821"/>
      <c r="AE71" s="821"/>
      <c r="AF71" s="821">
        <v>27</v>
      </c>
      <c r="AG71" s="821"/>
      <c r="AH71" s="821"/>
      <c r="AI71" s="821"/>
      <c r="AJ71" s="821"/>
      <c r="AK71" s="821" t="s">
        <v>540</v>
      </c>
      <c r="AL71" s="821"/>
      <c r="AM71" s="821"/>
      <c r="AN71" s="821"/>
      <c r="AO71" s="821"/>
      <c r="AP71" s="821">
        <v>70</v>
      </c>
      <c r="AQ71" s="821"/>
      <c r="AR71" s="821"/>
      <c r="AS71" s="821"/>
      <c r="AT71" s="821"/>
      <c r="AU71" s="821" t="s">
        <v>540</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x14ac:dyDescent="0.15">
      <c r="A72" s="214">
        <v>5</v>
      </c>
      <c r="B72" s="863" t="s">
        <v>545</v>
      </c>
      <c r="C72" s="864"/>
      <c r="D72" s="864"/>
      <c r="E72" s="864"/>
      <c r="F72" s="864"/>
      <c r="G72" s="864"/>
      <c r="H72" s="864"/>
      <c r="I72" s="864"/>
      <c r="J72" s="864"/>
      <c r="K72" s="864"/>
      <c r="L72" s="864"/>
      <c r="M72" s="864"/>
      <c r="N72" s="864"/>
      <c r="O72" s="864"/>
      <c r="P72" s="865"/>
      <c r="Q72" s="866">
        <v>12</v>
      </c>
      <c r="R72" s="821"/>
      <c r="S72" s="821"/>
      <c r="T72" s="821"/>
      <c r="U72" s="821"/>
      <c r="V72" s="821">
        <v>11</v>
      </c>
      <c r="W72" s="821"/>
      <c r="X72" s="821"/>
      <c r="Y72" s="821"/>
      <c r="Z72" s="821"/>
      <c r="AA72" s="821">
        <v>1</v>
      </c>
      <c r="AB72" s="821"/>
      <c r="AC72" s="821"/>
      <c r="AD72" s="821"/>
      <c r="AE72" s="821"/>
      <c r="AF72" s="821">
        <v>1</v>
      </c>
      <c r="AG72" s="821"/>
      <c r="AH72" s="821"/>
      <c r="AI72" s="821"/>
      <c r="AJ72" s="821"/>
      <c r="AK72" s="821" t="s">
        <v>540</v>
      </c>
      <c r="AL72" s="821"/>
      <c r="AM72" s="821"/>
      <c r="AN72" s="821"/>
      <c r="AO72" s="821"/>
      <c r="AP72" s="821" t="s">
        <v>540</v>
      </c>
      <c r="AQ72" s="821"/>
      <c r="AR72" s="821"/>
      <c r="AS72" s="821"/>
      <c r="AT72" s="821"/>
      <c r="AU72" s="821" t="s">
        <v>540</v>
      </c>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x14ac:dyDescent="0.15">
      <c r="A73" s="214">
        <v>6</v>
      </c>
      <c r="B73" s="863"/>
      <c r="C73" s="864"/>
      <c r="D73" s="864"/>
      <c r="E73" s="864"/>
      <c r="F73" s="864"/>
      <c r="G73" s="864"/>
      <c r="H73" s="864"/>
      <c r="I73" s="864"/>
      <c r="J73" s="864"/>
      <c r="K73" s="864"/>
      <c r="L73" s="864"/>
      <c r="M73" s="864"/>
      <c r="N73" s="864"/>
      <c r="O73" s="864"/>
      <c r="P73" s="865"/>
      <c r="Q73" s="866"/>
      <c r="R73" s="821"/>
      <c r="S73" s="821"/>
      <c r="T73" s="821"/>
      <c r="U73" s="821"/>
      <c r="V73" s="821"/>
      <c r="W73" s="821"/>
      <c r="X73" s="821"/>
      <c r="Y73" s="821"/>
      <c r="Z73" s="821"/>
      <c r="AA73" s="821"/>
      <c r="AB73" s="821"/>
      <c r="AC73" s="821"/>
      <c r="AD73" s="821"/>
      <c r="AE73" s="821"/>
      <c r="AF73" s="821"/>
      <c r="AG73" s="821"/>
      <c r="AH73" s="821"/>
      <c r="AI73" s="821"/>
      <c r="AJ73" s="821"/>
      <c r="AK73" s="821"/>
      <c r="AL73" s="821"/>
      <c r="AM73" s="821"/>
      <c r="AN73" s="821"/>
      <c r="AO73" s="821"/>
      <c r="AP73" s="821"/>
      <c r="AQ73" s="821"/>
      <c r="AR73" s="821"/>
      <c r="AS73" s="821"/>
      <c r="AT73" s="821"/>
      <c r="AU73" s="821"/>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x14ac:dyDescent="0.15">
      <c r="A74" s="214">
        <v>7</v>
      </c>
      <c r="B74" s="863"/>
      <c r="C74" s="864"/>
      <c r="D74" s="864"/>
      <c r="E74" s="864"/>
      <c r="F74" s="864"/>
      <c r="G74" s="864"/>
      <c r="H74" s="864"/>
      <c r="I74" s="864"/>
      <c r="J74" s="864"/>
      <c r="K74" s="864"/>
      <c r="L74" s="864"/>
      <c r="M74" s="864"/>
      <c r="N74" s="864"/>
      <c r="O74" s="864"/>
      <c r="P74" s="865"/>
      <c r="Q74" s="866"/>
      <c r="R74" s="821"/>
      <c r="S74" s="821"/>
      <c r="T74" s="821"/>
      <c r="U74" s="821"/>
      <c r="V74" s="821"/>
      <c r="W74" s="821"/>
      <c r="X74" s="821"/>
      <c r="Y74" s="821"/>
      <c r="Z74" s="821"/>
      <c r="AA74" s="821"/>
      <c r="AB74" s="821"/>
      <c r="AC74" s="821"/>
      <c r="AD74" s="821"/>
      <c r="AE74" s="821"/>
      <c r="AF74" s="821"/>
      <c r="AG74" s="821"/>
      <c r="AH74" s="821"/>
      <c r="AI74" s="821"/>
      <c r="AJ74" s="821"/>
      <c r="AK74" s="821"/>
      <c r="AL74" s="821"/>
      <c r="AM74" s="821"/>
      <c r="AN74" s="821"/>
      <c r="AO74" s="821"/>
      <c r="AP74" s="821"/>
      <c r="AQ74" s="821"/>
      <c r="AR74" s="821"/>
      <c r="AS74" s="821"/>
      <c r="AT74" s="821"/>
      <c r="AU74" s="821"/>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x14ac:dyDescent="0.15">
      <c r="A75" s="214">
        <v>8</v>
      </c>
      <c r="B75" s="863"/>
      <c r="C75" s="864"/>
      <c r="D75" s="864"/>
      <c r="E75" s="864"/>
      <c r="F75" s="864"/>
      <c r="G75" s="864"/>
      <c r="H75" s="864"/>
      <c r="I75" s="864"/>
      <c r="J75" s="864"/>
      <c r="K75" s="864"/>
      <c r="L75" s="864"/>
      <c r="M75" s="864"/>
      <c r="N75" s="864"/>
      <c r="O75" s="864"/>
      <c r="P75" s="865"/>
      <c r="Q75" s="869"/>
      <c r="R75" s="870"/>
      <c r="S75" s="870"/>
      <c r="T75" s="870"/>
      <c r="U75" s="820"/>
      <c r="V75" s="871"/>
      <c r="W75" s="870"/>
      <c r="X75" s="870"/>
      <c r="Y75" s="870"/>
      <c r="Z75" s="820"/>
      <c r="AA75" s="871"/>
      <c r="AB75" s="870"/>
      <c r="AC75" s="870"/>
      <c r="AD75" s="870"/>
      <c r="AE75" s="820"/>
      <c r="AF75" s="871"/>
      <c r="AG75" s="870"/>
      <c r="AH75" s="870"/>
      <c r="AI75" s="870"/>
      <c r="AJ75" s="820"/>
      <c r="AK75" s="871"/>
      <c r="AL75" s="870"/>
      <c r="AM75" s="870"/>
      <c r="AN75" s="870"/>
      <c r="AO75" s="820"/>
      <c r="AP75" s="871"/>
      <c r="AQ75" s="870"/>
      <c r="AR75" s="870"/>
      <c r="AS75" s="870"/>
      <c r="AT75" s="820"/>
      <c r="AU75" s="871"/>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x14ac:dyDescent="0.15">
      <c r="A76" s="214">
        <v>9</v>
      </c>
      <c r="B76" s="863"/>
      <c r="C76" s="864"/>
      <c r="D76" s="864"/>
      <c r="E76" s="864"/>
      <c r="F76" s="864"/>
      <c r="G76" s="864"/>
      <c r="H76" s="864"/>
      <c r="I76" s="864"/>
      <c r="J76" s="864"/>
      <c r="K76" s="864"/>
      <c r="L76" s="864"/>
      <c r="M76" s="864"/>
      <c r="N76" s="864"/>
      <c r="O76" s="864"/>
      <c r="P76" s="865"/>
      <c r="Q76" s="869"/>
      <c r="R76" s="870"/>
      <c r="S76" s="870"/>
      <c r="T76" s="870"/>
      <c r="U76" s="820"/>
      <c r="V76" s="871"/>
      <c r="W76" s="870"/>
      <c r="X76" s="870"/>
      <c r="Y76" s="870"/>
      <c r="Z76" s="820"/>
      <c r="AA76" s="871"/>
      <c r="AB76" s="870"/>
      <c r="AC76" s="870"/>
      <c r="AD76" s="870"/>
      <c r="AE76" s="820"/>
      <c r="AF76" s="871"/>
      <c r="AG76" s="870"/>
      <c r="AH76" s="870"/>
      <c r="AI76" s="870"/>
      <c r="AJ76" s="820"/>
      <c r="AK76" s="871"/>
      <c r="AL76" s="870"/>
      <c r="AM76" s="870"/>
      <c r="AN76" s="870"/>
      <c r="AO76" s="820"/>
      <c r="AP76" s="871"/>
      <c r="AQ76" s="870"/>
      <c r="AR76" s="870"/>
      <c r="AS76" s="870"/>
      <c r="AT76" s="820"/>
      <c r="AU76" s="871"/>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x14ac:dyDescent="0.15">
      <c r="A77" s="214">
        <v>10</v>
      </c>
      <c r="B77" s="863"/>
      <c r="C77" s="864"/>
      <c r="D77" s="864"/>
      <c r="E77" s="864"/>
      <c r="F77" s="864"/>
      <c r="G77" s="864"/>
      <c r="H77" s="864"/>
      <c r="I77" s="864"/>
      <c r="J77" s="864"/>
      <c r="K77" s="864"/>
      <c r="L77" s="864"/>
      <c r="M77" s="864"/>
      <c r="N77" s="864"/>
      <c r="O77" s="864"/>
      <c r="P77" s="865"/>
      <c r="Q77" s="869"/>
      <c r="R77" s="870"/>
      <c r="S77" s="870"/>
      <c r="T77" s="870"/>
      <c r="U77" s="820"/>
      <c r="V77" s="871"/>
      <c r="W77" s="870"/>
      <c r="X77" s="870"/>
      <c r="Y77" s="870"/>
      <c r="Z77" s="820"/>
      <c r="AA77" s="871"/>
      <c r="AB77" s="870"/>
      <c r="AC77" s="870"/>
      <c r="AD77" s="870"/>
      <c r="AE77" s="820"/>
      <c r="AF77" s="871"/>
      <c r="AG77" s="870"/>
      <c r="AH77" s="870"/>
      <c r="AI77" s="870"/>
      <c r="AJ77" s="820"/>
      <c r="AK77" s="871"/>
      <c r="AL77" s="870"/>
      <c r="AM77" s="870"/>
      <c r="AN77" s="870"/>
      <c r="AO77" s="820"/>
      <c r="AP77" s="871"/>
      <c r="AQ77" s="870"/>
      <c r="AR77" s="870"/>
      <c r="AS77" s="870"/>
      <c r="AT77" s="820"/>
      <c r="AU77" s="871"/>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x14ac:dyDescent="0.15">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x14ac:dyDescent="0.15">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x14ac:dyDescent="0.15">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x14ac:dyDescent="0.15">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x14ac:dyDescent="0.15">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x14ac:dyDescent="0.15">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x14ac:dyDescent="0.15">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x14ac:dyDescent="0.15">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x14ac:dyDescent="0.15">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x14ac:dyDescent="0.15">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x14ac:dyDescent="0.2">
      <c r="A88" s="217" t="s">
        <v>368</v>
      </c>
      <c r="B88" s="780" t="s">
        <v>399</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36</v>
      </c>
      <c r="AG88" s="832"/>
      <c r="AH88" s="832"/>
      <c r="AI88" s="832"/>
      <c r="AJ88" s="832"/>
      <c r="AK88" s="829"/>
      <c r="AL88" s="829"/>
      <c r="AM88" s="829"/>
      <c r="AN88" s="829"/>
      <c r="AO88" s="829"/>
      <c r="AP88" s="832">
        <v>75</v>
      </c>
      <c r="AQ88" s="832"/>
      <c r="AR88" s="832"/>
      <c r="AS88" s="832"/>
      <c r="AT88" s="832"/>
      <c r="AU88" s="832" t="s">
        <v>540</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780" t="s">
        <v>400</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v>8</v>
      </c>
      <c r="CS102" s="840"/>
      <c r="CT102" s="840"/>
      <c r="CU102" s="840"/>
      <c r="CV102" s="883"/>
      <c r="CW102" s="882">
        <v>18</v>
      </c>
      <c r="CX102" s="840"/>
      <c r="CY102" s="840"/>
      <c r="CZ102" s="840"/>
      <c r="DA102" s="883"/>
      <c r="DB102" s="882">
        <v>20</v>
      </c>
      <c r="DC102" s="840"/>
      <c r="DD102" s="840"/>
      <c r="DE102" s="840"/>
      <c r="DF102" s="883"/>
      <c r="DG102" s="882" t="s">
        <v>540</v>
      </c>
      <c r="DH102" s="840"/>
      <c r="DI102" s="840"/>
      <c r="DJ102" s="840"/>
      <c r="DK102" s="883"/>
      <c r="DL102" s="882">
        <v>18</v>
      </c>
      <c r="DM102" s="840"/>
      <c r="DN102" s="840"/>
      <c r="DO102" s="840"/>
      <c r="DP102" s="883"/>
      <c r="DQ102" s="882" t="s">
        <v>540</v>
      </c>
      <c r="DR102" s="840"/>
      <c r="DS102" s="840"/>
      <c r="DT102" s="840"/>
      <c r="DU102" s="883"/>
      <c r="DV102" s="906"/>
      <c r="DW102" s="907"/>
      <c r="DX102" s="907"/>
      <c r="DY102" s="907"/>
      <c r="DZ102" s="90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401</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402</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11" t="s">
        <v>405</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406</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x14ac:dyDescent="0.15">
      <c r="A109" s="904" t="s">
        <v>407</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408</v>
      </c>
      <c r="AB109" s="885"/>
      <c r="AC109" s="885"/>
      <c r="AD109" s="885"/>
      <c r="AE109" s="886"/>
      <c r="AF109" s="884" t="s">
        <v>288</v>
      </c>
      <c r="AG109" s="885"/>
      <c r="AH109" s="885"/>
      <c r="AI109" s="885"/>
      <c r="AJ109" s="886"/>
      <c r="AK109" s="884" t="s">
        <v>287</v>
      </c>
      <c r="AL109" s="885"/>
      <c r="AM109" s="885"/>
      <c r="AN109" s="885"/>
      <c r="AO109" s="886"/>
      <c r="AP109" s="884" t="s">
        <v>409</v>
      </c>
      <c r="AQ109" s="885"/>
      <c r="AR109" s="885"/>
      <c r="AS109" s="885"/>
      <c r="AT109" s="887"/>
      <c r="AU109" s="904" t="s">
        <v>407</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408</v>
      </c>
      <c r="BR109" s="885"/>
      <c r="BS109" s="885"/>
      <c r="BT109" s="885"/>
      <c r="BU109" s="886"/>
      <c r="BV109" s="884" t="s">
        <v>288</v>
      </c>
      <c r="BW109" s="885"/>
      <c r="BX109" s="885"/>
      <c r="BY109" s="885"/>
      <c r="BZ109" s="886"/>
      <c r="CA109" s="884" t="s">
        <v>287</v>
      </c>
      <c r="CB109" s="885"/>
      <c r="CC109" s="885"/>
      <c r="CD109" s="885"/>
      <c r="CE109" s="886"/>
      <c r="CF109" s="905" t="s">
        <v>409</v>
      </c>
      <c r="CG109" s="905"/>
      <c r="CH109" s="905"/>
      <c r="CI109" s="905"/>
      <c r="CJ109" s="905"/>
      <c r="CK109" s="884" t="s">
        <v>410</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408</v>
      </c>
      <c r="DH109" s="885"/>
      <c r="DI109" s="885"/>
      <c r="DJ109" s="885"/>
      <c r="DK109" s="886"/>
      <c r="DL109" s="884" t="s">
        <v>288</v>
      </c>
      <c r="DM109" s="885"/>
      <c r="DN109" s="885"/>
      <c r="DO109" s="885"/>
      <c r="DP109" s="886"/>
      <c r="DQ109" s="884" t="s">
        <v>287</v>
      </c>
      <c r="DR109" s="885"/>
      <c r="DS109" s="885"/>
      <c r="DT109" s="885"/>
      <c r="DU109" s="886"/>
      <c r="DV109" s="884" t="s">
        <v>409</v>
      </c>
      <c r="DW109" s="885"/>
      <c r="DX109" s="885"/>
      <c r="DY109" s="885"/>
      <c r="DZ109" s="887"/>
    </row>
    <row r="110" spans="1:131" s="199" customFormat="1" ht="26.25" customHeight="1" x14ac:dyDescent="0.15">
      <c r="A110" s="888" t="s">
        <v>411</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461931</v>
      </c>
      <c r="AB110" s="892"/>
      <c r="AC110" s="892"/>
      <c r="AD110" s="892"/>
      <c r="AE110" s="893"/>
      <c r="AF110" s="894">
        <v>519720</v>
      </c>
      <c r="AG110" s="892"/>
      <c r="AH110" s="892"/>
      <c r="AI110" s="892"/>
      <c r="AJ110" s="893"/>
      <c r="AK110" s="894">
        <v>455159</v>
      </c>
      <c r="AL110" s="892"/>
      <c r="AM110" s="892"/>
      <c r="AN110" s="892"/>
      <c r="AO110" s="893"/>
      <c r="AP110" s="895">
        <v>21.6</v>
      </c>
      <c r="AQ110" s="896"/>
      <c r="AR110" s="896"/>
      <c r="AS110" s="896"/>
      <c r="AT110" s="897"/>
      <c r="AU110" s="898" t="s">
        <v>60</v>
      </c>
      <c r="AV110" s="899"/>
      <c r="AW110" s="899"/>
      <c r="AX110" s="899"/>
      <c r="AY110" s="899"/>
      <c r="AZ110" s="940" t="s">
        <v>412</v>
      </c>
      <c r="BA110" s="889"/>
      <c r="BB110" s="889"/>
      <c r="BC110" s="889"/>
      <c r="BD110" s="889"/>
      <c r="BE110" s="889"/>
      <c r="BF110" s="889"/>
      <c r="BG110" s="889"/>
      <c r="BH110" s="889"/>
      <c r="BI110" s="889"/>
      <c r="BJ110" s="889"/>
      <c r="BK110" s="889"/>
      <c r="BL110" s="889"/>
      <c r="BM110" s="889"/>
      <c r="BN110" s="889"/>
      <c r="BO110" s="889"/>
      <c r="BP110" s="890"/>
      <c r="BQ110" s="926">
        <v>5595809</v>
      </c>
      <c r="BR110" s="927"/>
      <c r="BS110" s="927"/>
      <c r="BT110" s="927"/>
      <c r="BU110" s="927"/>
      <c r="BV110" s="927">
        <v>5479646</v>
      </c>
      <c r="BW110" s="927"/>
      <c r="BX110" s="927"/>
      <c r="BY110" s="927"/>
      <c r="BZ110" s="927"/>
      <c r="CA110" s="927">
        <v>6478092</v>
      </c>
      <c r="CB110" s="927"/>
      <c r="CC110" s="927"/>
      <c r="CD110" s="927"/>
      <c r="CE110" s="927"/>
      <c r="CF110" s="941">
        <v>307.3</v>
      </c>
      <c r="CG110" s="942"/>
      <c r="CH110" s="942"/>
      <c r="CI110" s="942"/>
      <c r="CJ110" s="942"/>
      <c r="CK110" s="943" t="s">
        <v>413</v>
      </c>
      <c r="CL110" s="944"/>
      <c r="CM110" s="923" t="s">
        <v>414</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9" customFormat="1" ht="26.25" customHeight="1" x14ac:dyDescent="0.15">
      <c r="A111" s="930" t="s">
        <v>415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900"/>
      <c r="AV111" s="901"/>
      <c r="AW111" s="901"/>
      <c r="AX111" s="901"/>
      <c r="AY111" s="901"/>
      <c r="AZ111" s="949" t="s">
        <v>416</v>
      </c>
      <c r="BA111" s="950"/>
      <c r="BB111" s="950"/>
      <c r="BC111" s="950"/>
      <c r="BD111" s="950"/>
      <c r="BE111" s="950"/>
      <c r="BF111" s="950"/>
      <c r="BG111" s="950"/>
      <c r="BH111" s="950"/>
      <c r="BI111" s="950"/>
      <c r="BJ111" s="950"/>
      <c r="BK111" s="950"/>
      <c r="BL111" s="950"/>
      <c r="BM111" s="950"/>
      <c r="BN111" s="950"/>
      <c r="BO111" s="950"/>
      <c r="BP111" s="951"/>
      <c r="BQ111" s="919">
        <v>160066</v>
      </c>
      <c r="BR111" s="920"/>
      <c r="BS111" s="920"/>
      <c r="BT111" s="920"/>
      <c r="BU111" s="920"/>
      <c r="BV111" s="920">
        <v>139177</v>
      </c>
      <c r="BW111" s="920"/>
      <c r="BX111" s="920"/>
      <c r="BY111" s="920"/>
      <c r="BZ111" s="920"/>
      <c r="CA111" s="920">
        <v>111421</v>
      </c>
      <c r="CB111" s="920"/>
      <c r="CC111" s="920"/>
      <c r="CD111" s="920"/>
      <c r="CE111" s="920"/>
      <c r="CF111" s="914">
        <v>5.3</v>
      </c>
      <c r="CG111" s="915"/>
      <c r="CH111" s="915"/>
      <c r="CI111" s="915"/>
      <c r="CJ111" s="915"/>
      <c r="CK111" s="945"/>
      <c r="CL111" s="946"/>
      <c r="CM111" s="916" t="s">
        <v>417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9" customFormat="1" ht="26.25" customHeight="1" x14ac:dyDescent="0.15">
      <c r="A112" s="952" t="s">
        <v>418</v>
      </c>
      <c r="B112" s="953"/>
      <c r="C112" s="950" t="s">
        <v>419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900"/>
      <c r="AV112" s="901"/>
      <c r="AW112" s="901"/>
      <c r="AX112" s="901"/>
      <c r="AY112" s="901"/>
      <c r="AZ112" s="949" t="s">
        <v>420</v>
      </c>
      <c r="BA112" s="950"/>
      <c r="BB112" s="950"/>
      <c r="BC112" s="950"/>
      <c r="BD112" s="950"/>
      <c r="BE112" s="950"/>
      <c r="BF112" s="950"/>
      <c r="BG112" s="950"/>
      <c r="BH112" s="950"/>
      <c r="BI112" s="950"/>
      <c r="BJ112" s="950"/>
      <c r="BK112" s="950"/>
      <c r="BL112" s="950"/>
      <c r="BM112" s="950"/>
      <c r="BN112" s="950"/>
      <c r="BO112" s="950"/>
      <c r="BP112" s="951"/>
      <c r="BQ112" s="919">
        <v>1364927</v>
      </c>
      <c r="BR112" s="920"/>
      <c r="BS112" s="920"/>
      <c r="BT112" s="920"/>
      <c r="BU112" s="920"/>
      <c r="BV112" s="920">
        <v>1338999</v>
      </c>
      <c r="BW112" s="920"/>
      <c r="BX112" s="920"/>
      <c r="BY112" s="920"/>
      <c r="BZ112" s="920"/>
      <c r="CA112" s="920">
        <v>1302617</v>
      </c>
      <c r="CB112" s="920"/>
      <c r="CC112" s="920"/>
      <c r="CD112" s="920"/>
      <c r="CE112" s="920"/>
      <c r="CF112" s="914">
        <v>61.8</v>
      </c>
      <c r="CG112" s="915"/>
      <c r="CH112" s="915"/>
      <c r="CI112" s="915"/>
      <c r="CJ112" s="915"/>
      <c r="CK112" s="945"/>
      <c r="CL112" s="946"/>
      <c r="CM112" s="916" t="s">
        <v>421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9" customFormat="1" ht="26.25" customHeight="1" x14ac:dyDescent="0.15">
      <c r="A113" s="954"/>
      <c r="B113" s="955"/>
      <c r="C113" s="950" t="s">
        <v>422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110327</v>
      </c>
      <c r="AB113" s="934"/>
      <c r="AC113" s="934"/>
      <c r="AD113" s="934"/>
      <c r="AE113" s="935"/>
      <c r="AF113" s="936">
        <v>115667</v>
      </c>
      <c r="AG113" s="934"/>
      <c r="AH113" s="934"/>
      <c r="AI113" s="934"/>
      <c r="AJ113" s="935"/>
      <c r="AK113" s="936">
        <v>113762</v>
      </c>
      <c r="AL113" s="934"/>
      <c r="AM113" s="934"/>
      <c r="AN113" s="934"/>
      <c r="AO113" s="935"/>
      <c r="AP113" s="937">
        <v>5.4</v>
      </c>
      <c r="AQ113" s="938"/>
      <c r="AR113" s="938"/>
      <c r="AS113" s="938"/>
      <c r="AT113" s="939"/>
      <c r="AU113" s="900"/>
      <c r="AV113" s="901"/>
      <c r="AW113" s="901"/>
      <c r="AX113" s="901"/>
      <c r="AY113" s="901"/>
      <c r="AZ113" s="949" t="s">
        <v>423</v>
      </c>
      <c r="BA113" s="950"/>
      <c r="BB113" s="950"/>
      <c r="BC113" s="950"/>
      <c r="BD113" s="950"/>
      <c r="BE113" s="950"/>
      <c r="BF113" s="950"/>
      <c r="BG113" s="950"/>
      <c r="BH113" s="950"/>
      <c r="BI113" s="950"/>
      <c r="BJ113" s="950"/>
      <c r="BK113" s="950"/>
      <c r="BL113" s="950"/>
      <c r="BM113" s="950"/>
      <c r="BN113" s="950"/>
      <c r="BO113" s="950"/>
      <c r="BP113" s="951"/>
      <c r="BQ113" s="919">
        <v>1576</v>
      </c>
      <c r="BR113" s="920"/>
      <c r="BS113" s="920"/>
      <c r="BT113" s="920"/>
      <c r="BU113" s="920"/>
      <c r="BV113" s="920">
        <v>601</v>
      </c>
      <c r="BW113" s="920"/>
      <c r="BX113" s="920"/>
      <c r="BY113" s="920"/>
      <c r="BZ113" s="920"/>
      <c r="CA113" s="920" t="s">
        <v>112</v>
      </c>
      <c r="CB113" s="920"/>
      <c r="CC113" s="920"/>
      <c r="CD113" s="920"/>
      <c r="CE113" s="920"/>
      <c r="CF113" s="914" t="s">
        <v>112</v>
      </c>
      <c r="CG113" s="915"/>
      <c r="CH113" s="915"/>
      <c r="CI113" s="915"/>
      <c r="CJ113" s="915"/>
      <c r="CK113" s="945"/>
      <c r="CL113" s="946"/>
      <c r="CM113" s="916" t="s">
        <v>424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9" customFormat="1" ht="26.25" customHeight="1" x14ac:dyDescent="0.15">
      <c r="A114" s="954"/>
      <c r="B114" s="955"/>
      <c r="C114" s="950" t="s">
        <v>425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2423</v>
      </c>
      <c r="AB114" s="959"/>
      <c r="AC114" s="959"/>
      <c r="AD114" s="959"/>
      <c r="AE114" s="960"/>
      <c r="AF114" s="961" t="s">
        <v>112</v>
      </c>
      <c r="AG114" s="959"/>
      <c r="AH114" s="959"/>
      <c r="AI114" s="959"/>
      <c r="AJ114" s="960"/>
      <c r="AK114" s="961" t="s">
        <v>112</v>
      </c>
      <c r="AL114" s="959"/>
      <c r="AM114" s="959"/>
      <c r="AN114" s="959"/>
      <c r="AO114" s="960"/>
      <c r="AP114" s="962" t="s">
        <v>112</v>
      </c>
      <c r="AQ114" s="963"/>
      <c r="AR114" s="963"/>
      <c r="AS114" s="963"/>
      <c r="AT114" s="964"/>
      <c r="AU114" s="900"/>
      <c r="AV114" s="901"/>
      <c r="AW114" s="901"/>
      <c r="AX114" s="901"/>
      <c r="AY114" s="901"/>
      <c r="AZ114" s="949" t="s">
        <v>426</v>
      </c>
      <c r="BA114" s="950"/>
      <c r="BB114" s="950"/>
      <c r="BC114" s="950"/>
      <c r="BD114" s="950"/>
      <c r="BE114" s="950"/>
      <c r="BF114" s="950"/>
      <c r="BG114" s="950"/>
      <c r="BH114" s="950"/>
      <c r="BI114" s="950"/>
      <c r="BJ114" s="950"/>
      <c r="BK114" s="950"/>
      <c r="BL114" s="950"/>
      <c r="BM114" s="950"/>
      <c r="BN114" s="950"/>
      <c r="BO114" s="950"/>
      <c r="BP114" s="951"/>
      <c r="BQ114" s="919">
        <v>670514</v>
      </c>
      <c r="BR114" s="920"/>
      <c r="BS114" s="920"/>
      <c r="BT114" s="920"/>
      <c r="BU114" s="920"/>
      <c r="BV114" s="920">
        <v>758422</v>
      </c>
      <c r="BW114" s="920"/>
      <c r="BX114" s="920"/>
      <c r="BY114" s="920"/>
      <c r="BZ114" s="920"/>
      <c r="CA114" s="920">
        <v>806880</v>
      </c>
      <c r="CB114" s="920"/>
      <c r="CC114" s="920"/>
      <c r="CD114" s="920"/>
      <c r="CE114" s="920"/>
      <c r="CF114" s="914">
        <v>38.299999999999997</v>
      </c>
      <c r="CG114" s="915"/>
      <c r="CH114" s="915"/>
      <c r="CI114" s="915"/>
      <c r="CJ114" s="915"/>
      <c r="CK114" s="945"/>
      <c r="CL114" s="946"/>
      <c r="CM114" s="916" t="s">
        <v>427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9" customFormat="1" ht="26.25" customHeight="1" x14ac:dyDescent="0.15">
      <c r="A115" s="954"/>
      <c r="B115" s="955"/>
      <c r="C115" s="950" t="s">
        <v>428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20959</v>
      </c>
      <c r="AB115" s="934"/>
      <c r="AC115" s="934"/>
      <c r="AD115" s="934"/>
      <c r="AE115" s="935"/>
      <c r="AF115" s="936">
        <v>20904</v>
      </c>
      <c r="AG115" s="934"/>
      <c r="AH115" s="934"/>
      <c r="AI115" s="934"/>
      <c r="AJ115" s="935"/>
      <c r="AK115" s="936">
        <v>17804</v>
      </c>
      <c r="AL115" s="934"/>
      <c r="AM115" s="934"/>
      <c r="AN115" s="934"/>
      <c r="AO115" s="935"/>
      <c r="AP115" s="937">
        <v>0.8</v>
      </c>
      <c r="AQ115" s="938"/>
      <c r="AR115" s="938"/>
      <c r="AS115" s="938"/>
      <c r="AT115" s="939"/>
      <c r="AU115" s="900"/>
      <c r="AV115" s="901"/>
      <c r="AW115" s="901"/>
      <c r="AX115" s="901"/>
      <c r="AY115" s="901"/>
      <c r="AZ115" s="949" t="s">
        <v>429</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v>18000</v>
      </c>
      <c r="CB115" s="920"/>
      <c r="CC115" s="920"/>
      <c r="CD115" s="920"/>
      <c r="CE115" s="920"/>
      <c r="CF115" s="914">
        <v>0.9</v>
      </c>
      <c r="CG115" s="915"/>
      <c r="CH115" s="915"/>
      <c r="CI115" s="915"/>
      <c r="CJ115" s="915"/>
      <c r="CK115" s="945"/>
      <c r="CL115" s="946"/>
      <c r="CM115" s="949" t="s">
        <v>430</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9" customFormat="1" ht="26.25" customHeight="1" x14ac:dyDescent="0.15">
      <c r="A116" s="956"/>
      <c r="B116" s="957"/>
      <c r="C116" s="965" t="s">
        <v>431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24</v>
      </c>
      <c r="AB116" s="959"/>
      <c r="AC116" s="959"/>
      <c r="AD116" s="959"/>
      <c r="AE116" s="960"/>
      <c r="AF116" s="961">
        <v>31</v>
      </c>
      <c r="AG116" s="959"/>
      <c r="AH116" s="959"/>
      <c r="AI116" s="959"/>
      <c r="AJ116" s="960"/>
      <c r="AK116" s="961">
        <v>25</v>
      </c>
      <c r="AL116" s="959"/>
      <c r="AM116" s="959"/>
      <c r="AN116" s="959"/>
      <c r="AO116" s="960"/>
      <c r="AP116" s="962">
        <v>0</v>
      </c>
      <c r="AQ116" s="963"/>
      <c r="AR116" s="963"/>
      <c r="AS116" s="963"/>
      <c r="AT116" s="964"/>
      <c r="AU116" s="900"/>
      <c r="AV116" s="901"/>
      <c r="AW116" s="901"/>
      <c r="AX116" s="901"/>
      <c r="AY116" s="901"/>
      <c r="AZ116" s="967" t="s">
        <v>432</v>
      </c>
      <c r="BA116" s="968"/>
      <c r="BB116" s="968"/>
      <c r="BC116" s="968"/>
      <c r="BD116" s="968"/>
      <c r="BE116" s="968"/>
      <c r="BF116" s="968"/>
      <c r="BG116" s="968"/>
      <c r="BH116" s="968"/>
      <c r="BI116" s="968"/>
      <c r="BJ116" s="968"/>
      <c r="BK116" s="968"/>
      <c r="BL116" s="968"/>
      <c r="BM116" s="968"/>
      <c r="BN116" s="968"/>
      <c r="BO116" s="968"/>
      <c r="BP116" s="969"/>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160066</v>
      </c>
      <c r="DH116" s="959"/>
      <c r="DI116" s="959"/>
      <c r="DJ116" s="959"/>
      <c r="DK116" s="960"/>
      <c r="DL116" s="961">
        <v>139177</v>
      </c>
      <c r="DM116" s="959"/>
      <c r="DN116" s="959"/>
      <c r="DO116" s="959"/>
      <c r="DP116" s="960"/>
      <c r="DQ116" s="961">
        <v>111421</v>
      </c>
      <c r="DR116" s="959"/>
      <c r="DS116" s="959"/>
      <c r="DT116" s="959"/>
      <c r="DU116" s="960"/>
      <c r="DV116" s="962">
        <v>5.3</v>
      </c>
      <c r="DW116" s="963"/>
      <c r="DX116" s="963"/>
      <c r="DY116" s="963"/>
      <c r="DZ116" s="964"/>
    </row>
    <row r="117" spans="1:130" s="199" customFormat="1" ht="26.25" customHeight="1" x14ac:dyDescent="0.15">
      <c r="A117" s="904" t="s">
        <v>171</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434</v>
      </c>
      <c r="Z117" s="886"/>
      <c r="AA117" s="976">
        <v>595664</v>
      </c>
      <c r="AB117" s="977"/>
      <c r="AC117" s="977"/>
      <c r="AD117" s="977"/>
      <c r="AE117" s="978"/>
      <c r="AF117" s="979">
        <v>656322</v>
      </c>
      <c r="AG117" s="977"/>
      <c r="AH117" s="977"/>
      <c r="AI117" s="977"/>
      <c r="AJ117" s="978"/>
      <c r="AK117" s="979">
        <v>586750</v>
      </c>
      <c r="AL117" s="977"/>
      <c r="AM117" s="977"/>
      <c r="AN117" s="977"/>
      <c r="AO117" s="978"/>
      <c r="AP117" s="980"/>
      <c r="AQ117" s="981"/>
      <c r="AR117" s="981"/>
      <c r="AS117" s="981"/>
      <c r="AT117" s="982"/>
      <c r="AU117" s="900"/>
      <c r="AV117" s="901"/>
      <c r="AW117" s="901"/>
      <c r="AX117" s="901"/>
      <c r="AY117" s="901"/>
      <c r="AZ117" s="967" t="s">
        <v>435</v>
      </c>
      <c r="BA117" s="968"/>
      <c r="BB117" s="968"/>
      <c r="BC117" s="968"/>
      <c r="BD117" s="968"/>
      <c r="BE117" s="968"/>
      <c r="BF117" s="968"/>
      <c r="BG117" s="968"/>
      <c r="BH117" s="968"/>
      <c r="BI117" s="968"/>
      <c r="BJ117" s="968"/>
      <c r="BK117" s="968"/>
      <c r="BL117" s="968"/>
      <c r="BM117" s="968"/>
      <c r="BN117" s="968"/>
      <c r="BO117" s="968"/>
      <c r="BP117" s="969"/>
      <c r="BQ117" s="919" t="s">
        <v>112</v>
      </c>
      <c r="BR117" s="920"/>
      <c r="BS117" s="920"/>
      <c r="BT117" s="920"/>
      <c r="BU117" s="920"/>
      <c r="BV117" s="920" t="s">
        <v>112</v>
      </c>
      <c r="BW117" s="920"/>
      <c r="BX117" s="920"/>
      <c r="BY117" s="920"/>
      <c r="BZ117" s="920"/>
      <c r="CA117" s="920" t="s">
        <v>112</v>
      </c>
      <c r="CB117" s="920"/>
      <c r="CC117" s="920"/>
      <c r="CD117" s="920"/>
      <c r="CE117" s="920"/>
      <c r="CF117" s="914" t="s">
        <v>112</v>
      </c>
      <c r="CG117" s="915"/>
      <c r="CH117" s="915"/>
      <c r="CI117" s="915"/>
      <c r="CJ117" s="915"/>
      <c r="CK117" s="945"/>
      <c r="CL117" s="946"/>
      <c r="CM117" s="916" t="s">
        <v>436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9" customFormat="1" ht="26.25" customHeight="1" x14ac:dyDescent="0.15">
      <c r="A118" s="904" t="s">
        <v>410</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408</v>
      </c>
      <c r="AB118" s="885"/>
      <c r="AC118" s="885"/>
      <c r="AD118" s="885"/>
      <c r="AE118" s="886"/>
      <c r="AF118" s="884" t="s">
        <v>288</v>
      </c>
      <c r="AG118" s="885"/>
      <c r="AH118" s="885"/>
      <c r="AI118" s="885"/>
      <c r="AJ118" s="886"/>
      <c r="AK118" s="884" t="s">
        <v>287</v>
      </c>
      <c r="AL118" s="885"/>
      <c r="AM118" s="885"/>
      <c r="AN118" s="885"/>
      <c r="AO118" s="886"/>
      <c r="AP118" s="971" t="s">
        <v>409</v>
      </c>
      <c r="AQ118" s="972"/>
      <c r="AR118" s="972"/>
      <c r="AS118" s="972"/>
      <c r="AT118" s="973"/>
      <c r="AU118" s="900"/>
      <c r="AV118" s="901"/>
      <c r="AW118" s="901"/>
      <c r="AX118" s="901"/>
      <c r="AY118" s="901"/>
      <c r="AZ118" s="974" t="s">
        <v>437</v>
      </c>
      <c r="BA118" s="965"/>
      <c r="BB118" s="965"/>
      <c r="BC118" s="965"/>
      <c r="BD118" s="965"/>
      <c r="BE118" s="965"/>
      <c r="BF118" s="965"/>
      <c r="BG118" s="965"/>
      <c r="BH118" s="965"/>
      <c r="BI118" s="965"/>
      <c r="BJ118" s="965"/>
      <c r="BK118" s="965"/>
      <c r="BL118" s="965"/>
      <c r="BM118" s="965"/>
      <c r="BN118" s="965"/>
      <c r="BO118" s="965"/>
      <c r="BP118" s="966"/>
      <c r="BQ118" s="997" t="s">
        <v>112</v>
      </c>
      <c r="BR118" s="998"/>
      <c r="BS118" s="998"/>
      <c r="BT118" s="998"/>
      <c r="BU118" s="998"/>
      <c r="BV118" s="998" t="s">
        <v>112</v>
      </c>
      <c r="BW118" s="998"/>
      <c r="BX118" s="998"/>
      <c r="BY118" s="998"/>
      <c r="BZ118" s="998"/>
      <c r="CA118" s="998" t="s">
        <v>112</v>
      </c>
      <c r="CB118" s="998"/>
      <c r="CC118" s="998"/>
      <c r="CD118" s="998"/>
      <c r="CE118" s="998"/>
      <c r="CF118" s="914" t="s">
        <v>112</v>
      </c>
      <c r="CG118" s="915"/>
      <c r="CH118" s="915"/>
      <c r="CI118" s="915"/>
      <c r="CJ118" s="915"/>
      <c r="CK118" s="945"/>
      <c r="CL118" s="946"/>
      <c r="CM118" s="916" t="s">
        <v>438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9" customFormat="1" ht="26.25" customHeight="1" x14ac:dyDescent="0.15">
      <c r="A119" s="1058" t="s">
        <v>413</v>
      </c>
      <c r="B119" s="944"/>
      <c r="C119" s="923" t="s">
        <v>414</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112</v>
      </c>
      <c r="AB119" s="892"/>
      <c r="AC119" s="892"/>
      <c r="AD119" s="892"/>
      <c r="AE119" s="893"/>
      <c r="AF119" s="894" t="s">
        <v>112</v>
      </c>
      <c r="AG119" s="892"/>
      <c r="AH119" s="892"/>
      <c r="AI119" s="892"/>
      <c r="AJ119" s="893"/>
      <c r="AK119" s="894" t="s">
        <v>112</v>
      </c>
      <c r="AL119" s="892"/>
      <c r="AM119" s="892"/>
      <c r="AN119" s="892"/>
      <c r="AO119" s="893"/>
      <c r="AP119" s="895" t="s">
        <v>112</v>
      </c>
      <c r="AQ119" s="896"/>
      <c r="AR119" s="896"/>
      <c r="AS119" s="896"/>
      <c r="AT119" s="897"/>
      <c r="AU119" s="902"/>
      <c r="AV119" s="903"/>
      <c r="AW119" s="903"/>
      <c r="AX119" s="903"/>
      <c r="AY119" s="903"/>
      <c r="AZ119" s="230" t="s">
        <v>171</v>
      </c>
      <c r="BA119" s="230"/>
      <c r="BB119" s="230"/>
      <c r="BC119" s="230"/>
      <c r="BD119" s="230"/>
      <c r="BE119" s="230"/>
      <c r="BF119" s="230"/>
      <c r="BG119" s="230"/>
      <c r="BH119" s="230"/>
      <c r="BI119" s="230"/>
      <c r="BJ119" s="230"/>
      <c r="BK119" s="230"/>
      <c r="BL119" s="230"/>
      <c r="BM119" s="230"/>
      <c r="BN119" s="230"/>
      <c r="BO119" s="975" t="s">
        <v>439</v>
      </c>
      <c r="BP119" s="1006"/>
      <c r="BQ119" s="997">
        <v>7792892</v>
      </c>
      <c r="BR119" s="998"/>
      <c r="BS119" s="998"/>
      <c r="BT119" s="998"/>
      <c r="BU119" s="998"/>
      <c r="BV119" s="998">
        <v>7716845</v>
      </c>
      <c r="BW119" s="998"/>
      <c r="BX119" s="998"/>
      <c r="BY119" s="998"/>
      <c r="BZ119" s="998"/>
      <c r="CA119" s="998">
        <v>8717010</v>
      </c>
      <c r="CB119" s="998"/>
      <c r="CC119" s="998"/>
      <c r="CD119" s="998"/>
      <c r="CE119" s="998"/>
      <c r="CF119" s="999"/>
      <c r="CG119" s="1000"/>
      <c r="CH119" s="1000"/>
      <c r="CI119" s="1000"/>
      <c r="CJ119" s="1001"/>
      <c r="CK119" s="947"/>
      <c r="CL119" s="948"/>
      <c r="CM119" s="1002" t="s">
        <v>440</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t="s">
        <v>112</v>
      </c>
      <c r="DH119" s="984"/>
      <c r="DI119" s="984"/>
      <c r="DJ119" s="984"/>
      <c r="DK119" s="985"/>
      <c r="DL119" s="983" t="s">
        <v>112</v>
      </c>
      <c r="DM119" s="984"/>
      <c r="DN119" s="984"/>
      <c r="DO119" s="984"/>
      <c r="DP119" s="985"/>
      <c r="DQ119" s="983" t="s">
        <v>112</v>
      </c>
      <c r="DR119" s="984"/>
      <c r="DS119" s="984"/>
      <c r="DT119" s="984"/>
      <c r="DU119" s="985"/>
      <c r="DV119" s="986" t="s">
        <v>112</v>
      </c>
      <c r="DW119" s="987"/>
      <c r="DX119" s="987"/>
      <c r="DY119" s="987"/>
      <c r="DZ119" s="988"/>
    </row>
    <row r="120" spans="1:130" s="199" customFormat="1" ht="26.25" customHeight="1" x14ac:dyDescent="0.15">
      <c r="A120" s="1059"/>
      <c r="B120" s="946"/>
      <c r="C120" s="916" t="s">
        <v>417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9" t="s">
        <v>441</v>
      </c>
      <c r="AV120" s="990"/>
      <c r="AW120" s="990"/>
      <c r="AX120" s="990"/>
      <c r="AY120" s="991"/>
      <c r="AZ120" s="940" t="s">
        <v>442</v>
      </c>
      <c r="BA120" s="889"/>
      <c r="BB120" s="889"/>
      <c r="BC120" s="889"/>
      <c r="BD120" s="889"/>
      <c r="BE120" s="889"/>
      <c r="BF120" s="889"/>
      <c r="BG120" s="889"/>
      <c r="BH120" s="889"/>
      <c r="BI120" s="889"/>
      <c r="BJ120" s="889"/>
      <c r="BK120" s="889"/>
      <c r="BL120" s="889"/>
      <c r="BM120" s="889"/>
      <c r="BN120" s="889"/>
      <c r="BO120" s="889"/>
      <c r="BP120" s="890"/>
      <c r="BQ120" s="926">
        <v>2073920</v>
      </c>
      <c r="BR120" s="927"/>
      <c r="BS120" s="927"/>
      <c r="BT120" s="927"/>
      <c r="BU120" s="927"/>
      <c r="BV120" s="927">
        <v>2170604</v>
      </c>
      <c r="BW120" s="927"/>
      <c r="BX120" s="927"/>
      <c r="BY120" s="927"/>
      <c r="BZ120" s="927"/>
      <c r="CA120" s="927">
        <v>2268366</v>
      </c>
      <c r="CB120" s="927"/>
      <c r="CC120" s="927"/>
      <c r="CD120" s="927"/>
      <c r="CE120" s="927"/>
      <c r="CF120" s="941">
        <v>107.6</v>
      </c>
      <c r="CG120" s="942"/>
      <c r="CH120" s="942"/>
      <c r="CI120" s="942"/>
      <c r="CJ120" s="942"/>
      <c r="CK120" s="1007" t="s">
        <v>443</v>
      </c>
      <c r="CL120" s="1008"/>
      <c r="CM120" s="1008"/>
      <c r="CN120" s="1008"/>
      <c r="CO120" s="1009"/>
      <c r="CP120" s="1015" t="s">
        <v>386</v>
      </c>
      <c r="CQ120" s="1016"/>
      <c r="CR120" s="1016"/>
      <c r="CS120" s="1016"/>
      <c r="CT120" s="1016"/>
      <c r="CU120" s="1016"/>
      <c r="CV120" s="1016"/>
      <c r="CW120" s="1016"/>
      <c r="CX120" s="1016"/>
      <c r="CY120" s="1016"/>
      <c r="CZ120" s="1016"/>
      <c r="DA120" s="1016"/>
      <c r="DB120" s="1016"/>
      <c r="DC120" s="1016"/>
      <c r="DD120" s="1016"/>
      <c r="DE120" s="1016"/>
      <c r="DF120" s="1017"/>
      <c r="DG120" s="926">
        <v>926159</v>
      </c>
      <c r="DH120" s="927"/>
      <c r="DI120" s="927"/>
      <c r="DJ120" s="927"/>
      <c r="DK120" s="927"/>
      <c r="DL120" s="927">
        <v>902204</v>
      </c>
      <c r="DM120" s="927"/>
      <c r="DN120" s="927"/>
      <c r="DO120" s="927"/>
      <c r="DP120" s="927"/>
      <c r="DQ120" s="927">
        <v>869735</v>
      </c>
      <c r="DR120" s="927"/>
      <c r="DS120" s="927"/>
      <c r="DT120" s="927"/>
      <c r="DU120" s="927"/>
      <c r="DV120" s="928">
        <v>41.3</v>
      </c>
      <c r="DW120" s="928"/>
      <c r="DX120" s="928"/>
      <c r="DY120" s="928"/>
      <c r="DZ120" s="929"/>
    </row>
    <row r="121" spans="1:130" s="199" customFormat="1" ht="26.25" customHeight="1" x14ac:dyDescent="0.15">
      <c r="A121" s="1059"/>
      <c r="B121" s="946"/>
      <c r="C121" s="967" t="s">
        <v>444</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92"/>
      <c r="AV121" s="993"/>
      <c r="AW121" s="993"/>
      <c r="AX121" s="993"/>
      <c r="AY121" s="994"/>
      <c r="AZ121" s="949" t="s">
        <v>445</v>
      </c>
      <c r="BA121" s="950"/>
      <c r="BB121" s="950"/>
      <c r="BC121" s="950"/>
      <c r="BD121" s="950"/>
      <c r="BE121" s="950"/>
      <c r="BF121" s="950"/>
      <c r="BG121" s="950"/>
      <c r="BH121" s="950"/>
      <c r="BI121" s="950"/>
      <c r="BJ121" s="950"/>
      <c r="BK121" s="950"/>
      <c r="BL121" s="950"/>
      <c r="BM121" s="950"/>
      <c r="BN121" s="950"/>
      <c r="BO121" s="950"/>
      <c r="BP121" s="951"/>
      <c r="BQ121" s="919">
        <v>1194194</v>
      </c>
      <c r="BR121" s="920"/>
      <c r="BS121" s="920"/>
      <c r="BT121" s="920"/>
      <c r="BU121" s="920"/>
      <c r="BV121" s="920">
        <v>1218399</v>
      </c>
      <c r="BW121" s="920"/>
      <c r="BX121" s="920"/>
      <c r="BY121" s="920"/>
      <c r="BZ121" s="920"/>
      <c r="CA121" s="920">
        <v>1205921</v>
      </c>
      <c r="CB121" s="920"/>
      <c r="CC121" s="920"/>
      <c r="CD121" s="920"/>
      <c r="CE121" s="920"/>
      <c r="CF121" s="914">
        <v>57.2</v>
      </c>
      <c r="CG121" s="915"/>
      <c r="CH121" s="915"/>
      <c r="CI121" s="915"/>
      <c r="CJ121" s="915"/>
      <c r="CK121" s="1010"/>
      <c r="CL121" s="1011"/>
      <c r="CM121" s="1011"/>
      <c r="CN121" s="1011"/>
      <c r="CO121" s="1012"/>
      <c r="CP121" s="1020" t="s">
        <v>384</v>
      </c>
      <c r="CQ121" s="1021"/>
      <c r="CR121" s="1021"/>
      <c r="CS121" s="1021"/>
      <c r="CT121" s="1021"/>
      <c r="CU121" s="1021"/>
      <c r="CV121" s="1021"/>
      <c r="CW121" s="1021"/>
      <c r="CX121" s="1021"/>
      <c r="CY121" s="1021"/>
      <c r="CZ121" s="1021"/>
      <c r="DA121" s="1021"/>
      <c r="DB121" s="1021"/>
      <c r="DC121" s="1021"/>
      <c r="DD121" s="1021"/>
      <c r="DE121" s="1021"/>
      <c r="DF121" s="1022"/>
      <c r="DG121" s="919">
        <v>254480</v>
      </c>
      <c r="DH121" s="920"/>
      <c r="DI121" s="920"/>
      <c r="DJ121" s="920"/>
      <c r="DK121" s="920"/>
      <c r="DL121" s="920">
        <v>242752</v>
      </c>
      <c r="DM121" s="920"/>
      <c r="DN121" s="920"/>
      <c r="DO121" s="920"/>
      <c r="DP121" s="920"/>
      <c r="DQ121" s="920">
        <v>247439</v>
      </c>
      <c r="DR121" s="920"/>
      <c r="DS121" s="920"/>
      <c r="DT121" s="920"/>
      <c r="DU121" s="920"/>
      <c r="DV121" s="921">
        <v>11.7</v>
      </c>
      <c r="DW121" s="921"/>
      <c r="DX121" s="921"/>
      <c r="DY121" s="921"/>
      <c r="DZ121" s="922"/>
    </row>
    <row r="122" spans="1:130" s="199" customFormat="1" ht="26.25" customHeight="1" x14ac:dyDescent="0.15">
      <c r="A122" s="1059"/>
      <c r="B122" s="946"/>
      <c r="C122" s="916" t="s">
        <v>427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92"/>
      <c r="AV122" s="993"/>
      <c r="AW122" s="993"/>
      <c r="AX122" s="993"/>
      <c r="AY122" s="994"/>
      <c r="AZ122" s="974" t="s">
        <v>446</v>
      </c>
      <c r="BA122" s="965"/>
      <c r="BB122" s="965"/>
      <c r="BC122" s="965"/>
      <c r="BD122" s="965"/>
      <c r="BE122" s="965"/>
      <c r="BF122" s="965"/>
      <c r="BG122" s="965"/>
      <c r="BH122" s="965"/>
      <c r="BI122" s="965"/>
      <c r="BJ122" s="965"/>
      <c r="BK122" s="965"/>
      <c r="BL122" s="965"/>
      <c r="BM122" s="965"/>
      <c r="BN122" s="965"/>
      <c r="BO122" s="965"/>
      <c r="BP122" s="966"/>
      <c r="BQ122" s="997">
        <v>4156087</v>
      </c>
      <c r="BR122" s="998"/>
      <c r="BS122" s="998"/>
      <c r="BT122" s="998"/>
      <c r="BU122" s="998"/>
      <c r="BV122" s="998">
        <v>3999348</v>
      </c>
      <c r="BW122" s="998"/>
      <c r="BX122" s="998"/>
      <c r="BY122" s="998"/>
      <c r="BZ122" s="998"/>
      <c r="CA122" s="998">
        <v>4548847</v>
      </c>
      <c r="CB122" s="998"/>
      <c r="CC122" s="998"/>
      <c r="CD122" s="998"/>
      <c r="CE122" s="998"/>
      <c r="CF122" s="1018">
        <v>215.8</v>
      </c>
      <c r="CG122" s="1019"/>
      <c r="CH122" s="1019"/>
      <c r="CI122" s="1019"/>
      <c r="CJ122" s="1019"/>
      <c r="CK122" s="1010"/>
      <c r="CL122" s="1011"/>
      <c r="CM122" s="1011"/>
      <c r="CN122" s="1011"/>
      <c r="CO122" s="1012"/>
      <c r="CP122" s="1020" t="s">
        <v>381</v>
      </c>
      <c r="CQ122" s="1021"/>
      <c r="CR122" s="1021"/>
      <c r="CS122" s="1021"/>
      <c r="CT122" s="1021"/>
      <c r="CU122" s="1021"/>
      <c r="CV122" s="1021"/>
      <c r="CW122" s="1021"/>
      <c r="CX122" s="1021"/>
      <c r="CY122" s="1021"/>
      <c r="CZ122" s="1021"/>
      <c r="DA122" s="1021"/>
      <c r="DB122" s="1021"/>
      <c r="DC122" s="1021"/>
      <c r="DD122" s="1021"/>
      <c r="DE122" s="1021"/>
      <c r="DF122" s="1022"/>
      <c r="DG122" s="919">
        <v>156024</v>
      </c>
      <c r="DH122" s="920"/>
      <c r="DI122" s="920"/>
      <c r="DJ122" s="920"/>
      <c r="DK122" s="920"/>
      <c r="DL122" s="920">
        <v>171287</v>
      </c>
      <c r="DM122" s="920"/>
      <c r="DN122" s="920"/>
      <c r="DO122" s="920"/>
      <c r="DP122" s="920"/>
      <c r="DQ122" s="920">
        <v>174555</v>
      </c>
      <c r="DR122" s="920"/>
      <c r="DS122" s="920"/>
      <c r="DT122" s="920"/>
      <c r="DU122" s="920"/>
      <c r="DV122" s="921">
        <v>8.3000000000000007</v>
      </c>
      <c r="DW122" s="921"/>
      <c r="DX122" s="921"/>
      <c r="DY122" s="921"/>
      <c r="DZ122" s="922"/>
    </row>
    <row r="123" spans="1:130" s="199" customFormat="1" ht="26.25" customHeight="1" x14ac:dyDescent="0.15">
      <c r="A123" s="1059"/>
      <c r="B123" s="946"/>
      <c r="C123" s="916" t="s">
        <v>433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20662</v>
      </c>
      <c r="AB123" s="959"/>
      <c r="AC123" s="959"/>
      <c r="AD123" s="959"/>
      <c r="AE123" s="960"/>
      <c r="AF123" s="961">
        <v>20662</v>
      </c>
      <c r="AG123" s="959"/>
      <c r="AH123" s="959"/>
      <c r="AI123" s="959"/>
      <c r="AJ123" s="960"/>
      <c r="AK123" s="961">
        <v>17612</v>
      </c>
      <c r="AL123" s="959"/>
      <c r="AM123" s="959"/>
      <c r="AN123" s="959"/>
      <c r="AO123" s="960"/>
      <c r="AP123" s="962">
        <v>0.8</v>
      </c>
      <c r="AQ123" s="963"/>
      <c r="AR123" s="963"/>
      <c r="AS123" s="963"/>
      <c r="AT123" s="964"/>
      <c r="AU123" s="995"/>
      <c r="AV123" s="996"/>
      <c r="AW123" s="996"/>
      <c r="AX123" s="996"/>
      <c r="AY123" s="996"/>
      <c r="AZ123" s="230" t="s">
        <v>171</v>
      </c>
      <c r="BA123" s="230"/>
      <c r="BB123" s="230"/>
      <c r="BC123" s="230"/>
      <c r="BD123" s="230"/>
      <c r="BE123" s="230"/>
      <c r="BF123" s="230"/>
      <c r="BG123" s="230"/>
      <c r="BH123" s="230"/>
      <c r="BI123" s="230"/>
      <c r="BJ123" s="230"/>
      <c r="BK123" s="230"/>
      <c r="BL123" s="230"/>
      <c r="BM123" s="230"/>
      <c r="BN123" s="230"/>
      <c r="BO123" s="975" t="s">
        <v>447</v>
      </c>
      <c r="BP123" s="1006"/>
      <c r="BQ123" s="1065">
        <v>7424201</v>
      </c>
      <c r="BR123" s="1066"/>
      <c r="BS123" s="1066"/>
      <c r="BT123" s="1066"/>
      <c r="BU123" s="1066"/>
      <c r="BV123" s="1066">
        <v>7388351</v>
      </c>
      <c r="BW123" s="1066"/>
      <c r="BX123" s="1066"/>
      <c r="BY123" s="1066"/>
      <c r="BZ123" s="1066"/>
      <c r="CA123" s="1066">
        <v>8023134</v>
      </c>
      <c r="CB123" s="1066"/>
      <c r="CC123" s="1066"/>
      <c r="CD123" s="1066"/>
      <c r="CE123" s="1066"/>
      <c r="CF123" s="999"/>
      <c r="CG123" s="1000"/>
      <c r="CH123" s="1000"/>
      <c r="CI123" s="1000"/>
      <c r="CJ123" s="1001"/>
      <c r="CK123" s="1010"/>
      <c r="CL123" s="1011"/>
      <c r="CM123" s="1011"/>
      <c r="CN123" s="1011"/>
      <c r="CO123" s="1012"/>
      <c r="CP123" s="1020" t="s">
        <v>383</v>
      </c>
      <c r="CQ123" s="1021"/>
      <c r="CR123" s="1021"/>
      <c r="CS123" s="1021"/>
      <c r="CT123" s="1021"/>
      <c r="CU123" s="1021"/>
      <c r="CV123" s="1021"/>
      <c r="CW123" s="1021"/>
      <c r="CX123" s="1021"/>
      <c r="CY123" s="1021"/>
      <c r="CZ123" s="1021"/>
      <c r="DA123" s="1021"/>
      <c r="DB123" s="1021"/>
      <c r="DC123" s="1021"/>
      <c r="DD123" s="1021"/>
      <c r="DE123" s="1021"/>
      <c r="DF123" s="1022"/>
      <c r="DG123" s="958" t="s">
        <v>112</v>
      </c>
      <c r="DH123" s="959"/>
      <c r="DI123" s="959"/>
      <c r="DJ123" s="959"/>
      <c r="DK123" s="960"/>
      <c r="DL123" s="961" t="s">
        <v>112</v>
      </c>
      <c r="DM123" s="959"/>
      <c r="DN123" s="959"/>
      <c r="DO123" s="959"/>
      <c r="DP123" s="960"/>
      <c r="DQ123" s="961">
        <v>10888</v>
      </c>
      <c r="DR123" s="959"/>
      <c r="DS123" s="959"/>
      <c r="DT123" s="959"/>
      <c r="DU123" s="960"/>
      <c r="DV123" s="962">
        <v>0.5</v>
      </c>
      <c r="DW123" s="963"/>
      <c r="DX123" s="963"/>
      <c r="DY123" s="963"/>
      <c r="DZ123" s="964"/>
    </row>
    <row r="124" spans="1:130" s="199" customFormat="1" ht="26.25" customHeight="1" thickBot="1" x14ac:dyDescent="0.2">
      <c r="A124" s="1059"/>
      <c r="B124" s="946"/>
      <c r="C124" s="916" t="s">
        <v>436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1061" t="s">
        <v>448</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17.3</v>
      </c>
      <c r="BR124" s="1028"/>
      <c r="BS124" s="1028"/>
      <c r="BT124" s="1028"/>
      <c r="BU124" s="1028"/>
      <c r="BV124" s="1028">
        <v>14.9</v>
      </c>
      <c r="BW124" s="1028"/>
      <c r="BX124" s="1028"/>
      <c r="BY124" s="1028"/>
      <c r="BZ124" s="1028"/>
      <c r="CA124" s="1028">
        <v>32.9</v>
      </c>
      <c r="CB124" s="1028"/>
      <c r="CC124" s="1028"/>
      <c r="CD124" s="1028"/>
      <c r="CE124" s="1028"/>
      <c r="CF124" s="1029"/>
      <c r="CG124" s="1030"/>
      <c r="CH124" s="1030"/>
      <c r="CI124" s="1030"/>
      <c r="CJ124" s="1031"/>
      <c r="CK124" s="1013"/>
      <c r="CL124" s="1013"/>
      <c r="CM124" s="1013"/>
      <c r="CN124" s="1013"/>
      <c r="CO124" s="1014"/>
      <c r="CP124" s="1020" t="s">
        <v>449</v>
      </c>
      <c r="CQ124" s="1021"/>
      <c r="CR124" s="1021"/>
      <c r="CS124" s="1021"/>
      <c r="CT124" s="1021"/>
      <c r="CU124" s="1021"/>
      <c r="CV124" s="1021"/>
      <c r="CW124" s="1021"/>
      <c r="CX124" s="1021"/>
      <c r="CY124" s="1021"/>
      <c r="CZ124" s="1021"/>
      <c r="DA124" s="1021"/>
      <c r="DB124" s="1021"/>
      <c r="DC124" s="1021"/>
      <c r="DD124" s="1021"/>
      <c r="DE124" s="1021"/>
      <c r="DF124" s="1022"/>
      <c r="DG124" s="1005">
        <v>28264</v>
      </c>
      <c r="DH124" s="984"/>
      <c r="DI124" s="984"/>
      <c r="DJ124" s="984"/>
      <c r="DK124" s="985"/>
      <c r="DL124" s="983">
        <v>22756</v>
      </c>
      <c r="DM124" s="984"/>
      <c r="DN124" s="984"/>
      <c r="DO124" s="984"/>
      <c r="DP124" s="985"/>
      <c r="DQ124" s="983" t="s">
        <v>112</v>
      </c>
      <c r="DR124" s="984"/>
      <c r="DS124" s="984"/>
      <c r="DT124" s="984"/>
      <c r="DU124" s="985"/>
      <c r="DV124" s="986" t="s">
        <v>112</v>
      </c>
      <c r="DW124" s="987"/>
      <c r="DX124" s="987"/>
      <c r="DY124" s="987"/>
      <c r="DZ124" s="988"/>
    </row>
    <row r="125" spans="1:130" s="199" customFormat="1" ht="26.25" customHeight="1" x14ac:dyDescent="0.15">
      <c r="A125" s="1059"/>
      <c r="B125" s="946"/>
      <c r="C125" s="916" t="s">
        <v>438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450</v>
      </c>
      <c r="CL125" s="1008"/>
      <c r="CM125" s="1008"/>
      <c r="CN125" s="1008"/>
      <c r="CO125" s="1009"/>
      <c r="CP125" s="940" t="s">
        <v>451</v>
      </c>
      <c r="CQ125" s="889"/>
      <c r="CR125" s="889"/>
      <c r="CS125" s="889"/>
      <c r="CT125" s="889"/>
      <c r="CU125" s="889"/>
      <c r="CV125" s="889"/>
      <c r="CW125" s="889"/>
      <c r="CX125" s="889"/>
      <c r="CY125" s="889"/>
      <c r="CZ125" s="889"/>
      <c r="DA125" s="889"/>
      <c r="DB125" s="889"/>
      <c r="DC125" s="889"/>
      <c r="DD125" s="889"/>
      <c r="DE125" s="889"/>
      <c r="DF125" s="890"/>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9" customFormat="1" ht="26.25" customHeight="1" thickBot="1" x14ac:dyDescent="0.2">
      <c r="A126" s="1059"/>
      <c r="B126" s="946"/>
      <c r="C126" s="916" t="s">
        <v>440</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452</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9" customFormat="1" ht="26.25" customHeight="1" x14ac:dyDescent="0.15">
      <c r="A127" s="1060"/>
      <c r="B127" s="948"/>
      <c r="C127" s="1002" t="s">
        <v>453</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v>297</v>
      </c>
      <c r="AB127" s="959"/>
      <c r="AC127" s="959"/>
      <c r="AD127" s="959"/>
      <c r="AE127" s="960"/>
      <c r="AF127" s="961">
        <v>242</v>
      </c>
      <c r="AG127" s="959"/>
      <c r="AH127" s="959"/>
      <c r="AI127" s="959"/>
      <c r="AJ127" s="960"/>
      <c r="AK127" s="961">
        <v>192</v>
      </c>
      <c r="AL127" s="959"/>
      <c r="AM127" s="959"/>
      <c r="AN127" s="959"/>
      <c r="AO127" s="960"/>
      <c r="AP127" s="962">
        <v>0</v>
      </c>
      <c r="AQ127" s="963"/>
      <c r="AR127" s="963"/>
      <c r="AS127" s="963"/>
      <c r="AT127" s="964"/>
      <c r="AU127" s="235"/>
      <c r="AV127" s="235"/>
      <c r="AW127" s="235"/>
      <c r="AX127" s="1032" t="s">
        <v>454</v>
      </c>
      <c r="AY127" s="1033"/>
      <c r="AZ127" s="1033"/>
      <c r="BA127" s="1033"/>
      <c r="BB127" s="1033"/>
      <c r="BC127" s="1033"/>
      <c r="BD127" s="1033"/>
      <c r="BE127" s="1034"/>
      <c r="BF127" s="1035" t="s">
        <v>455</v>
      </c>
      <c r="BG127" s="1033"/>
      <c r="BH127" s="1033"/>
      <c r="BI127" s="1033"/>
      <c r="BJ127" s="1033"/>
      <c r="BK127" s="1033"/>
      <c r="BL127" s="1034"/>
      <c r="BM127" s="1035" t="s">
        <v>456</v>
      </c>
      <c r="BN127" s="1033"/>
      <c r="BO127" s="1033"/>
      <c r="BP127" s="1033"/>
      <c r="BQ127" s="1033"/>
      <c r="BR127" s="1033"/>
      <c r="BS127" s="1034"/>
      <c r="BT127" s="1035" t="s">
        <v>457</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458</v>
      </c>
      <c r="CQ127" s="950"/>
      <c r="CR127" s="950"/>
      <c r="CS127" s="950"/>
      <c r="CT127" s="950"/>
      <c r="CU127" s="950"/>
      <c r="CV127" s="950"/>
      <c r="CW127" s="950"/>
      <c r="CX127" s="950"/>
      <c r="CY127" s="950"/>
      <c r="CZ127" s="950"/>
      <c r="DA127" s="950"/>
      <c r="DB127" s="950"/>
      <c r="DC127" s="950"/>
      <c r="DD127" s="950"/>
      <c r="DE127" s="950"/>
      <c r="DF127" s="951"/>
      <c r="DG127" s="919" t="s">
        <v>112</v>
      </c>
      <c r="DH127" s="920"/>
      <c r="DI127" s="920"/>
      <c r="DJ127" s="920"/>
      <c r="DK127" s="920"/>
      <c r="DL127" s="920" t="s">
        <v>112</v>
      </c>
      <c r="DM127" s="920"/>
      <c r="DN127" s="920"/>
      <c r="DO127" s="920"/>
      <c r="DP127" s="920"/>
      <c r="DQ127" s="920" t="s">
        <v>112</v>
      </c>
      <c r="DR127" s="920"/>
      <c r="DS127" s="920"/>
      <c r="DT127" s="920"/>
      <c r="DU127" s="920"/>
      <c r="DV127" s="921" t="s">
        <v>112</v>
      </c>
      <c r="DW127" s="921"/>
      <c r="DX127" s="921"/>
      <c r="DY127" s="921"/>
      <c r="DZ127" s="922"/>
    </row>
    <row r="128" spans="1:130" s="199" customFormat="1" ht="26.25" customHeight="1" thickBot="1" x14ac:dyDescent="0.2">
      <c r="A128" s="1043" t="s">
        <v>459</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460</v>
      </c>
      <c r="X128" s="1045"/>
      <c r="Y128" s="1045"/>
      <c r="Z128" s="1046"/>
      <c r="AA128" s="1047">
        <v>62958</v>
      </c>
      <c r="AB128" s="1048"/>
      <c r="AC128" s="1048"/>
      <c r="AD128" s="1048"/>
      <c r="AE128" s="1049"/>
      <c r="AF128" s="1050">
        <v>53334</v>
      </c>
      <c r="AG128" s="1048"/>
      <c r="AH128" s="1048"/>
      <c r="AI128" s="1048"/>
      <c r="AJ128" s="1049"/>
      <c r="AK128" s="1050">
        <v>57192</v>
      </c>
      <c r="AL128" s="1048"/>
      <c r="AM128" s="1048"/>
      <c r="AN128" s="1048"/>
      <c r="AO128" s="1049"/>
      <c r="AP128" s="1051"/>
      <c r="AQ128" s="1052"/>
      <c r="AR128" s="1052"/>
      <c r="AS128" s="1052"/>
      <c r="AT128" s="1053"/>
      <c r="AU128" s="235"/>
      <c r="AV128" s="235"/>
      <c r="AW128" s="235"/>
      <c r="AX128" s="888" t="s">
        <v>461</v>
      </c>
      <c r="AY128" s="889"/>
      <c r="AZ128" s="889"/>
      <c r="BA128" s="889"/>
      <c r="BB128" s="889"/>
      <c r="BC128" s="889"/>
      <c r="BD128" s="889"/>
      <c r="BE128" s="890"/>
      <c r="BF128" s="1054" t="s">
        <v>112</v>
      </c>
      <c r="BG128" s="1055"/>
      <c r="BH128" s="1055"/>
      <c r="BI128" s="1055"/>
      <c r="BJ128" s="1055"/>
      <c r="BK128" s="1055"/>
      <c r="BL128" s="1056"/>
      <c r="BM128" s="1054">
        <v>15</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462</v>
      </c>
      <c r="CQ128" s="1037"/>
      <c r="CR128" s="1037"/>
      <c r="CS128" s="1037"/>
      <c r="CT128" s="1037"/>
      <c r="CU128" s="1037"/>
      <c r="CV128" s="1037"/>
      <c r="CW128" s="1037"/>
      <c r="CX128" s="1037"/>
      <c r="CY128" s="1037"/>
      <c r="CZ128" s="1037"/>
      <c r="DA128" s="1037"/>
      <c r="DB128" s="1037"/>
      <c r="DC128" s="1037"/>
      <c r="DD128" s="1037"/>
      <c r="DE128" s="1037"/>
      <c r="DF128" s="1038"/>
      <c r="DG128" s="1039" t="s">
        <v>112</v>
      </c>
      <c r="DH128" s="1040"/>
      <c r="DI128" s="1040"/>
      <c r="DJ128" s="1040"/>
      <c r="DK128" s="1040"/>
      <c r="DL128" s="1040" t="s">
        <v>112</v>
      </c>
      <c r="DM128" s="1040"/>
      <c r="DN128" s="1040"/>
      <c r="DO128" s="1040"/>
      <c r="DP128" s="1040"/>
      <c r="DQ128" s="1040">
        <v>18000</v>
      </c>
      <c r="DR128" s="1040"/>
      <c r="DS128" s="1040"/>
      <c r="DT128" s="1040"/>
      <c r="DU128" s="1040"/>
      <c r="DV128" s="1041">
        <v>0.9</v>
      </c>
      <c r="DW128" s="1041"/>
      <c r="DX128" s="1041"/>
      <c r="DY128" s="1041"/>
      <c r="DZ128" s="1042"/>
    </row>
    <row r="129" spans="1:131" s="199"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463</v>
      </c>
      <c r="X129" s="1074"/>
      <c r="Y129" s="1074"/>
      <c r="Z129" s="1075"/>
      <c r="AA129" s="958">
        <v>2566790</v>
      </c>
      <c r="AB129" s="959"/>
      <c r="AC129" s="959"/>
      <c r="AD129" s="959"/>
      <c r="AE129" s="960"/>
      <c r="AF129" s="961">
        <v>2611719</v>
      </c>
      <c r="AG129" s="959"/>
      <c r="AH129" s="959"/>
      <c r="AI129" s="959"/>
      <c r="AJ129" s="960"/>
      <c r="AK129" s="961">
        <v>2472370</v>
      </c>
      <c r="AL129" s="959"/>
      <c r="AM129" s="959"/>
      <c r="AN129" s="959"/>
      <c r="AO129" s="960"/>
      <c r="AP129" s="1076"/>
      <c r="AQ129" s="1077"/>
      <c r="AR129" s="1077"/>
      <c r="AS129" s="1077"/>
      <c r="AT129" s="1078"/>
      <c r="AU129" s="237"/>
      <c r="AV129" s="237"/>
      <c r="AW129" s="237"/>
      <c r="AX129" s="1067" t="s">
        <v>464</v>
      </c>
      <c r="AY129" s="950"/>
      <c r="AZ129" s="950"/>
      <c r="BA129" s="950"/>
      <c r="BB129" s="950"/>
      <c r="BC129" s="950"/>
      <c r="BD129" s="950"/>
      <c r="BE129" s="951"/>
      <c r="BF129" s="1068" t="s">
        <v>112</v>
      </c>
      <c r="BG129" s="1069"/>
      <c r="BH129" s="1069"/>
      <c r="BI129" s="1069"/>
      <c r="BJ129" s="1069"/>
      <c r="BK129" s="1069"/>
      <c r="BL129" s="1070"/>
      <c r="BM129" s="1068">
        <v>20</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30" t="s">
        <v>465</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466</v>
      </c>
      <c r="X130" s="1074"/>
      <c r="Y130" s="1074"/>
      <c r="Z130" s="1075"/>
      <c r="AA130" s="958">
        <v>435644</v>
      </c>
      <c r="AB130" s="959"/>
      <c r="AC130" s="959"/>
      <c r="AD130" s="959"/>
      <c r="AE130" s="960"/>
      <c r="AF130" s="961">
        <v>418671</v>
      </c>
      <c r="AG130" s="959"/>
      <c r="AH130" s="959"/>
      <c r="AI130" s="959"/>
      <c r="AJ130" s="960"/>
      <c r="AK130" s="961">
        <v>364642</v>
      </c>
      <c r="AL130" s="959"/>
      <c r="AM130" s="959"/>
      <c r="AN130" s="959"/>
      <c r="AO130" s="960"/>
      <c r="AP130" s="1076"/>
      <c r="AQ130" s="1077"/>
      <c r="AR130" s="1077"/>
      <c r="AS130" s="1077"/>
      <c r="AT130" s="1078"/>
      <c r="AU130" s="237"/>
      <c r="AV130" s="237"/>
      <c r="AW130" s="237"/>
      <c r="AX130" s="1067" t="s">
        <v>467</v>
      </c>
      <c r="AY130" s="950"/>
      <c r="AZ130" s="950"/>
      <c r="BA130" s="950"/>
      <c r="BB130" s="950"/>
      <c r="BC130" s="950"/>
      <c r="BD130" s="950"/>
      <c r="BE130" s="951"/>
      <c r="BF130" s="1104">
        <v>6.9</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468</v>
      </c>
      <c r="X131" s="1112"/>
      <c r="Y131" s="1112"/>
      <c r="Z131" s="1113"/>
      <c r="AA131" s="1005">
        <v>2131146</v>
      </c>
      <c r="AB131" s="984"/>
      <c r="AC131" s="984"/>
      <c r="AD131" s="984"/>
      <c r="AE131" s="985"/>
      <c r="AF131" s="983">
        <v>2193048</v>
      </c>
      <c r="AG131" s="984"/>
      <c r="AH131" s="984"/>
      <c r="AI131" s="984"/>
      <c r="AJ131" s="985"/>
      <c r="AK131" s="983">
        <v>2107728</v>
      </c>
      <c r="AL131" s="984"/>
      <c r="AM131" s="984"/>
      <c r="AN131" s="984"/>
      <c r="AO131" s="985"/>
      <c r="AP131" s="1114"/>
      <c r="AQ131" s="1115"/>
      <c r="AR131" s="1115"/>
      <c r="AS131" s="1115"/>
      <c r="AT131" s="1116"/>
      <c r="AU131" s="237"/>
      <c r="AV131" s="237"/>
      <c r="AW131" s="237"/>
      <c r="AX131" s="1086" t="s">
        <v>469</v>
      </c>
      <c r="AY131" s="1037"/>
      <c r="AZ131" s="1037"/>
      <c r="BA131" s="1037"/>
      <c r="BB131" s="1037"/>
      <c r="BC131" s="1037"/>
      <c r="BD131" s="1037"/>
      <c r="BE131" s="1038"/>
      <c r="BF131" s="1087">
        <v>32.9</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093" t="s">
        <v>470</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471</v>
      </c>
      <c r="W132" s="1097"/>
      <c r="X132" s="1097"/>
      <c r="Y132" s="1097"/>
      <c r="Z132" s="1098"/>
      <c r="AA132" s="1099">
        <v>4.554450986</v>
      </c>
      <c r="AB132" s="1100"/>
      <c r="AC132" s="1100"/>
      <c r="AD132" s="1100"/>
      <c r="AE132" s="1101"/>
      <c r="AF132" s="1102">
        <v>8.4046040029999993</v>
      </c>
      <c r="AG132" s="1100"/>
      <c r="AH132" s="1100"/>
      <c r="AI132" s="1100"/>
      <c r="AJ132" s="1101"/>
      <c r="AK132" s="1102">
        <v>7.8243492520000002</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472</v>
      </c>
      <c r="W133" s="1080"/>
      <c r="X133" s="1080"/>
      <c r="Y133" s="1080"/>
      <c r="Z133" s="1081"/>
      <c r="AA133" s="1082">
        <v>6.2</v>
      </c>
      <c r="AB133" s="1083"/>
      <c r="AC133" s="1083"/>
      <c r="AD133" s="1083"/>
      <c r="AE133" s="1084"/>
      <c r="AF133" s="1082">
        <v>6.6</v>
      </c>
      <c r="AG133" s="1083"/>
      <c r="AH133" s="1083"/>
      <c r="AI133" s="1083"/>
      <c r="AJ133" s="1084"/>
      <c r="AK133" s="1082">
        <v>6.9</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473</v>
      </c>
      <c r="B5" s="248"/>
      <c r="C5" s="248"/>
      <c r="D5" s="248"/>
      <c r="E5" s="248"/>
      <c r="F5" s="248"/>
      <c r="G5" s="248"/>
      <c r="H5" s="248"/>
      <c r="I5" s="248"/>
      <c r="J5" s="248"/>
      <c r="K5" s="248"/>
      <c r="L5" s="248"/>
      <c r="M5" s="248"/>
      <c r="N5" s="248"/>
      <c r="O5" s="249"/>
    </row>
    <row r="6" spans="1:16" x14ac:dyDescent="0.15">
      <c r="A6" s="250"/>
      <c r="B6" s="246"/>
      <c r="C6" s="246"/>
      <c r="D6" s="246"/>
      <c r="E6" s="246"/>
      <c r="F6" s="246"/>
      <c r="G6" s="251" t="s">
        <v>474</v>
      </c>
      <c r="H6" s="251"/>
      <c r="I6" s="251"/>
      <c r="J6" s="251"/>
      <c r="K6" s="246"/>
      <c r="L6" s="246"/>
      <c r="M6" s="246"/>
      <c r="N6" s="246"/>
    </row>
    <row r="7" spans="1:16" x14ac:dyDescent="0.15">
      <c r="A7" s="250"/>
      <c r="B7" s="246"/>
      <c r="C7" s="246"/>
      <c r="D7" s="246"/>
      <c r="E7" s="246"/>
      <c r="F7" s="246"/>
      <c r="G7" s="253"/>
      <c r="H7" s="254"/>
      <c r="I7" s="254"/>
      <c r="J7" s="255"/>
      <c r="K7" s="1120" t="s">
        <v>475</v>
      </c>
      <c r="L7" s="256"/>
      <c r="M7" s="257" t="s">
        <v>476</v>
      </c>
      <c r="N7" s="258"/>
    </row>
    <row r="8" spans="1:16" x14ac:dyDescent="0.15">
      <c r="A8" s="250"/>
      <c r="B8" s="246"/>
      <c r="C8" s="246"/>
      <c r="D8" s="246"/>
      <c r="E8" s="246"/>
      <c r="F8" s="246"/>
      <c r="G8" s="259"/>
      <c r="H8" s="260"/>
      <c r="I8" s="260"/>
      <c r="J8" s="261"/>
      <c r="K8" s="1121"/>
      <c r="L8" s="262" t="s">
        <v>477</v>
      </c>
      <c r="M8" s="263" t="s">
        <v>478</v>
      </c>
      <c r="N8" s="264" t="s">
        <v>479</v>
      </c>
    </row>
    <row r="9" spans="1:16" x14ac:dyDescent="0.15">
      <c r="A9" s="250"/>
      <c r="B9" s="246"/>
      <c r="C9" s="246"/>
      <c r="D9" s="246"/>
      <c r="E9" s="246"/>
      <c r="F9" s="246"/>
      <c r="G9" s="1122" t="s">
        <v>480</v>
      </c>
      <c r="H9" s="1123"/>
      <c r="I9" s="1123"/>
      <c r="J9" s="1124"/>
      <c r="K9" s="265">
        <v>545506</v>
      </c>
      <c r="L9" s="266">
        <v>183240</v>
      </c>
      <c r="M9" s="267">
        <v>214828</v>
      </c>
      <c r="N9" s="268">
        <v>-14.7</v>
      </c>
    </row>
    <row r="10" spans="1:16" x14ac:dyDescent="0.15">
      <c r="A10" s="250"/>
      <c r="B10" s="246"/>
      <c r="C10" s="246"/>
      <c r="D10" s="246"/>
      <c r="E10" s="246"/>
      <c r="F10" s="246"/>
      <c r="G10" s="1122" t="s">
        <v>481</v>
      </c>
      <c r="H10" s="1123"/>
      <c r="I10" s="1123"/>
      <c r="J10" s="1124"/>
      <c r="K10" s="269">
        <v>105529</v>
      </c>
      <c r="L10" s="270">
        <v>35448</v>
      </c>
      <c r="M10" s="271">
        <v>28178</v>
      </c>
      <c r="N10" s="272">
        <v>25.8</v>
      </c>
    </row>
    <row r="11" spans="1:16" ht="13.5" customHeight="1" x14ac:dyDescent="0.15">
      <c r="A11" s="250"/>
      <c r="B11" s="246"/>
      <c r="C11" s="246"/>
      <c r="D11" s="246"/>
      <c r="E11" s="246"/>
      <c r="F11" s="246"/>
      <c r="G11" s="1122" t="s">
        <v>482</v>
      </c>
      <c r="H11" s="1123"/>
      <c r="I11" s="1123"/>
      <c r="J11" s="1124"/>
      <c r="K11" s="269">
        <v>140767</v>
      </c>
      <c r="L11" s="270">
        <v>47285</v>
      </c>
      <c r="M11" s="271">
        <v>24639</v>
      </c>
      <c r="N11" s="272">
        <v>91.9</v>
      </c>
    </row>
    <row r="12" spans="1:16" ht="13.5" customHeight="1" x14ac:dyDescent="0.15">
      <c r="A12" s="250"/>
      <c r="B12" s="246"/>
      <c r="C12" s="246"/>
      <c r="D12" s="246"/>
      <c r="E12" s="246"/>
      <c r="F12" s="246"/>
      <c r="G12" s="1122" t="s">
        <v>483</v>
      </c>
      <c r="H12" s="1123"/>
      <c r="I12" s="1123"/>
      <c r="J12" s="1124"/>
      <c r="K12" s="269" t="s">
        <v>484</v>
      </c>
      <c r="L12" s="270" t="s">
        <v>484</v>
      </c>
      <c r="M12" s="271">
        <v>3805</v>
      </c>
      <c r="N12" s="272" t="s">
        <v>484</v>
      </c>
    </row>
    <row r="13" spans="1:16" ht="13.5" customHeight="1" x14ac:dyDescent="0.15">
      <c r="A13" s="250"/>
      <c r="B13" s="246"/>
      <c r="C13" s="246"/>
      <c r="D13" s="246"/>
      <c r="E13" s="246"/>
      <c r="F13" s="246"/>
      <c r="G13" s="1122" t="s">
        <v>485</v>
      </c>
      <c r="H13" s="1123"/>
      <c r="I13" s="1123"/>
      <c r="J13" s="1124"/>
      <c r="K13" s="269" t="s">
        <v>484</v>
      </c>
      <c r="L13" s="270" t="s">
        <v>484</v>
      </c>
      <c r="M13" s="271" t="s">
        <v>484</v>
      </c>
      <c r="N13" s="272" t="s">
        <v>484</v>
      </c>
    </row>
    <row r="14" spans="1:16" ht="13.5" customHeight="1" x14ac:dyDescent="0.15">
      <c r="A14" s="250"/>
      <c r="B14" s="246"/>
      <c r="C14" s="246"/>
      <c r="D14" s="246"/>
      <c r="E14" s="246"/>
      <c r="F14" s="246"/>
      <c r="G14" s="1122" t="s">
        <v>486</v>
      </c>
      <c r="H14" s="1123"/>
      <c r="I14" s="1123"/>
      <c r="J14" s="1124"/>
      <c r="K14" s="269">
        <v>24264</v>
      </c>
      <c r="L14" s="270">
        <v>8150</v>
      </c>
      <c r="M14" s="271">
        <v>8783</v>
      </c>
      <c r="N14" s="272">
        <v>-7.2</v>
      </c>
    </row>
    <row r="15" spans="1:16" ht="13.5" customHeight="1" x14ac:dyDescent="0.15">
      <c r="A15" s="250"/>
      <c r="B15" s="246"/>
      <c r="C15" s="246"/>
      <c r="D15" s="246"/>
      <c r="E15" s="246"/>
      <c r="F15" s="246"/>
      <c r="G15" s="1122" t="s">
        <v>487</v>
      </c>
      <c r="H15" s="1123"/>
      <c r="I15" s="1123"/>
      <c r="J15" s="1124"/>
      <c r="K15" s="269">
        <v>14357</v>
      </c>
      <c r="L15" s="270">
        <v>4823</v>
      </c>
      <c r="M15" s="271">
        <v>4830</v>
      </c>
      <c r="N15" s="272">
        <v>-0.1</v>
      </c>
    </row>
    <row r="16" spans="1:16" x14ac:dyDescent="0.15">
      <c r="A16" s="250"/>
      <c r="B16" s="246"/>
      <c r="C16" s="246"/>
      <c r="D16" s="246"/>
      <c r="E16" s="246"/>
      <c r="F16" s="246"/>
      <c r="G16" s="1125" t="s">
        <v>488</v>
      </c>
      <c r="H16" s="1126"/>
      <c r="I16" s="1126"/>
      <c r="J16" s="1127"/>
      <c r="K16" s="270">
        <v>-51007</v>
      </c>
      <c r="L16" s="270">
        <v>-17134</v>
      </c>
      <c r="M16" s="271">
        <v>-21703</v>
      </c>
      <c r="N16" s="272">
        <v>-21.1</v>
      </c>
    </row>
    <row r="17" spans="1:16" x14ac:dyDescent="0.15">
      <c r="A17" s="250"/>
      <c r="B17" s="246"/>
      <c r="C17" s="246"/>
      <c r="D17" s="246"/>
      <c r="E17" s="246"/>
      <c r="F17" s="246"/>
      <c r="G17" s="1125" t="s">
        <v>171</v>
      </c>
      <c r="H17" s="1126"/>
      <c r="I17" s="1126"/>
      <c r="J17" s="1127"/>
      <c r="K17" s="270">
        <v>779416</v>
      </c>
      <c r="L17" s="270">
        <v>261813</v>
      </c>
      <c r="M17" s="271">
        <v>263360</v>
      </c>
      <c r="N17" s="272">
        <v>-0.6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489</v>
      </c>
      <c r="H19" s="246"/>
      <c r="I19" s="246"/>
      <c r="J19" s="246"/>
      <c r="K19" s="246"/>
      <c r="L19" s="246"/>
      <c r="M19" s="246"/>
      <c r="N19" s="246"/>
    </row>
    <row r="20" spans="1:16" x14ac:dyDescent="0.15">
      <c r="A20" s="250"/>
      <c r="B20" s="246"/>
      <c r="C20" s="246"/>
      <c r="D20" s="246"/>
      <c r="E20" s="246"/>
      <c r="F20" s="246"/>
      <c r="G20" s="274"/>
      <c r="H20" s="275"/>
      <c r="I20" s="275"/>
      <c r="J20" s="276"/>
      <c r="K20" s="277" t="s">
        <v>490</v>
      </c>
      <c r="L20" s="278" t="s">
        <v>491</v>
      </c>
      <c r="M20" s="279" t="s">
        <v>492</v>
      </c>
      <c r="N20" s="280"/>
    </row>
    <row r="21" spans="1:16" s="286" customFormat="1" x14ac:dyDescent="0.15">
      <c r="A21" s="281"/>
      <c r="B21" s="251"/>
      <c r="C21" s="251"/>
      <c r="D21" s="251"/>
      <c r="E21" s="251"/>
      <c r="F21" s="251"/>
      <c r="G21" s="1117" t="s">
        <v>493</v>
      </c>
      <c r="H21" s="1118"/>
      <c r="I21" s="1118"/>
      <c r="J21" s="1119"/>
      <c r="K21" s="282">
        <v>21.16</v>
      </c>
      <c r="L21" s="283">
        <v>24.72</v>
      </c>
      <c r="M21" s="284">
        <v>-3.56</v>
      </c>
      <c r="N21" s="251"/>
      <c r="O21" s="285"/>
      <c r="P21" s="281"/>
    </row>
    <row r="22" spans="1:16" s="286" customFormat="1" x14ac:dyDescent="0.15">
      <c r="A22" s="281"/>
      <c r="B22" s="251"/>
      <c r="C22" s="251"/>
      <c r="D22" s="251"/>
      <c r="E22" s="251"/>
      <c r="F22" s="251"/>
      <c r="G22" s="1117" t="s">
        <v>494</v>
      </c>
      <c r="H22" s="1118"/>
      <c r="I22" s="1118"/>
      <c r="J22" s="1119"/>
      <c r="K22" s="287">
        <v>95.6</v>
      </c>
      <c r="L22" s="288">
        <v>94.2</v>
      </c>
      <c r="M22" s="289">
        <v>1.4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495</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496</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497</v>
      </c>
      <c r="H29" s="251"/>
      <c r="I29" s="251"/>
      <c r="J29" s="251"/>
      <c r="K29" s="246"/>
      <c r="L29" s="246"/>
      <c r="M29" s="246"/>
      <c r="N29" s="246"/>
      <c r="O29" s="295"/>
    </row>
    <row r="30" spans="1:16" x14ac:dyDescent="0.15">
      <c r="A30" s="250"/>
      <c r="B30" s="246"/>
      <c r="C30" s="246"/>
      <c r="D30" s="246"/>
      <c r="E30" s="246"/>
      <c r="F30" s="246"/>
      <c r="G30" s="253"/>
      <c r="H30" s="254"/>
      <c r="I30" s="254"/>
      <c r="J30" s="255"/>
      <c r="K30" s="1120" t="s">
        <v>475</v>
      </c>
      <c r="L30" s="256"/>
      <c r="M30" s="257" t="s">
        <v>476</v>
      </c>
      <c r="N30" s="258"/>
    </row>
    <row r="31" spans="1:16" x14ac:dyDescent="0.15">
      <c r="A31" s="250"/>
      <c r="B31" s="246"/>
      <c r="C31" s="246"/>
      <c r="D31" s="246"/>
      <c r="E31" s="246"/>
      <c r="F31" s="246"/>
      <c r="G31" s="259"/>
      <c r="H31" s="260"/>
      <c r="I31" s="260"/>
      <c r="J31" s="261"/>
      <c r="K31" s="1121"/>
      <c r="L31" s="262" t="s">
        <v>477</v>
      </c>
      <c r="M31" s="263" t="s">
        <v>478</v>
      </c>
      <c r="N31" s="264" t="s">
        <v>479</v>
      </c>
    </row>
    <row r="32" spans="1:16" ht="27" customHeight="1" x14ac:dyDescent="0.15">
      <c r="A32" s="250"/>
      <c r="B32" s="246"/>
      <c r="C32" s="246"/>
      <c r="D32" s="246"/>
      <c r="E32" s="246"/>
      <c r="F32" s="246"/>
      <c r="G32" s="1133" t="s">
        <v>498</v>
      </c>
      <c r="H32" s="1134"/>
      <c r="I32" s="1134"/>
      <c r="J32" s="1135"/>
      <c r="K32" s="296">
        <v>455159</v>
      </c>
      <c r="L32" s="296">
        <v>152892</v>
      </c>
      <c r="M32" s="297">
        <v>146462</v>
      </c>
      <c r="N32" s="298">
        <v>4.4000000000000004</v>
      </c>
    </row>
    <row r="33" spans="1:16" ht="13.5" customHeight="1" x14ac:dyDescent="0.15">
      <c r="A33" s="250"/>
      <c r="B33" s="246"/>
      <c r="C33" s="246"/>
      <c r="D33" s="246"/>
      <c r="E33" s="246"/>
      <c r="F33" s="246"/>
      <c r="G33" s="1133" t="s">
        <v>499</v>
      </c>
      <c r="H33" s="1134"/>
      <c r="I33" s="1134"/>
      <c r="J33" s="1135"/>
      <c r="K33" s="296" t="s">
        <v>484</v>
      </c>
      <c r="L33" s="296" t="s">
        <v>484</v>
      </c>
      <c r="M33" s="297">
        <v>66</v>
      </c>
      <c r="N33" s="298" t="s">
        <v>484</v>
      </c>
    </row>
    <row r="34" spans="1:16" ht="27" customHeight="1" x14ac:dyDescent="0.15">
      <c r="A34" s="250"/>
      <c r="B34" s="246"/>
      <c r="C34" s="246"/>
      <c r="D34" s="246"/>
      <c r="E34" s="246"/>
      <c r="F34" s="246"/>
      <c r="G34" s="1133" t="s">
        <v>500</v>
      </c>
      <c r="H34" s="1134"/>
      <c r="I34" s="1134"/>
      <c r="J34" s="1135"/>
      <c r="K34" s="296" t="s">
        <v>484</v>
      </c>
      <c r="L34" s="296" t="s">
        <v>484</v>
      </c>
      <c r="M34" s="297">
        <v>56</v>
      </c>
      <c r="N34" s="298" t="s">
        <v>484</v>
      </c>
    </row>
    <row r="35" spans="1:16" ht="27" customHeight="1" x14ac:dyDescent="0.15">
      <c r="A35" s="250"/>
      <c r="B35" s="246"/>
      <c r="C35" s="246"/>
      <c r="D35" s="246"/>
      <c r="E35" s="246"/>
      <c r="F35" s="246"/>
      <c r="G35" s="1133" t="s">
        <v>501</v>
      </c>
      <c r="H35" s="1134"/>
      <c r="I35" s="1134"/>
      <c r="J35" s="1135"/>
      <c r="K35" s="296">
        <v>113762</v>
      </c>
      <c r="L35" s="296">
        <v>38214</v>
      </c>
      <c r="M35" s="297">
        <v>28990</v>
      </c>
      <c r="N35" s="298">
        <v>31.8</v>
      </c>
    </row>
    <row r="36" spans="1:16" ht="27" customHeight="1" x14ac:dyDescent="0.15">
      <c r="A36" s="250"/>
      <c r="B36" s="246"/>
      <c r="C36" s="246"/>
      <c r="D36" s="246"/>
      <c r="E36" s="246"/>
      <c r="F36" s="246"/>
      <c r="G36" s="1133" t="s">
        <v>502</v>
      </c>
      <c r="H36" s="1134"/>
      <c r="I36" s="1134"/>
      <c r="J36" s="1135"/>
      <c r="K36" s="296" t="s">
        <v>484</v>
      </c>
      <c r="L36" s="296" t="s">
        <v>484</v>
      </c>
      <c r="M36" s="297">
        <v>3973</v>
      </c>
      <c r="N36" s="298" t="s">
        <v>484</v>
      </c>
    </row>
    <row r="37" spans="1:16" ht="13.5" customHeight="1" x14ac:dyDescent="0.15">
      <c r="A37" s="250"/>
      <c r="B37" s="246"/>
      <c r="C37" s="246"/>
      <c r="D37" s="246"/>
      <c r="E37" s="246"/>
      <c r="F37" s="246"/>
      <c r="G37" s="1133" t="s">
        <v>503</v>
      </c>
      <c r="H37" s="1134"/>
      <c r="I37" s="1134"/>
      <c r="J37" s="1135"/>
      <c r="K37" s="296">
        <v>17804</v>
      </c>
      <c r="L37" s="296">
        <v>5981</v>
      </c>
      <c r="M37" s="297">
        <v>2172</v>
      </c>
      <c r="N37" s="298">
        <v>175.4</v>
      </c>
    </row>
    <row r="38" spans="1:16" ht="27" customHeight="1" x14ac:dyDescent="0.15">
      <c r="A38" s="250"/>
      <c r="B38" s="246"/>
      <c r="C38" s="246"/>
      <c r="D38" s="246"/>
      <c r="E38" s="246"/>
      <c r="F38" s="246"/>
      <c r="G38" s="1136" t="s">
        <v>504</v>
      </c>
      <c r="H38" s="1137"/>
      <c r="I38" s="1137"/>
      <c r="J38" s="1138"/>
      <c r="K38" s="299">
        <v>25</v>
      </c>
      <c r="L38" s="299">
        <v>8</v>
      </c>
      <c r="M38" s="300">
        <v>44</v>
      </c>
      <c r="N38" s="301">
        <v>-81.8</v>
      </c>
      <c r="O38" s="295"/>
    </row>
    <row r="39" spans="1:16" x14ac:dyDescent="0.15">
      <c r="A39" s="250"/>
      <c r="B39" s="246"/>
      <c r="C39" s="246"/>
      <c r="D39" s="246"/>
      <c r="E39" s="246"/>
      <c r="F39" s="246"/>
      <c r="G39" s="1136" t="s">
        <v>505</v>
      </c>
      <c r="H39" s="1137"/>
      <c r="I39" s="1137"/>
      <c r="J39" s="1138"/>
      <c r="K39" s="302">
        <v>-57192</v>
      </c>
      <c r="L39" s="302">
        <v>-19211</v>
      </c>
      <c r="M39" s="303">
        <v>-6849</v>
      </c>
      <c r="N39" s="304">
        <v>180.5</v>
      </c>
      <c r="O39" s="295"/>
    </row>
    <row r="40" spans="1:16" ht="27" customHeight="1" x14ac:dyDescent="0.15">
      <c r="A40" s="250"/>
      <c r="B40" s="246"/>
      <c r="C40" s="246"/>
      <c r="D40" s="246"/>
      <c r="E40" s="246"/>
      <c r="F40" s="246"/>
      <c r="G40" s="1133" t="s">
        <v>506</v>
      </c>
      <c r="H40" s="1134"/>
      <c r="I40" s="1134"/>
      <c r="J40" s="1135"/>
      <c r="K40" s="302">
        <v>-364642</v>
      </c>
      <c r="L40" s="302">
        <v>-122486</v>
      </c>
      <c r="M40" s="303">
        <v>-133024</v>
      </c>
      <c r="N40" s="304">
        <v>-7.9</v>
      </c>
      <c r="O40" s="295"/>
    </row>
    <row r="41" spans="1:16" x14ac:dyDescent="0.15">
      <c r="A41" s="250"/>
      <c r="B41" s="246"/>
      <c r="C41" s="246"/>
      <c r="D41" s="246"/>
      <c r="E41" s="246"/>
      <c r="F41" s="246"/>
      <c r="G41" s="1139" t="s">
        <v>282</v>
      </c>
      <c r="H41" s="1140"/>
      <c r="I41" s="1140"/>
      <c r="J41" s="1141"/>
      <c r="K41" s="296">
        <v>164916</v>
      </c>
      <c r="L41" s="302">
        <v>55397</v>
      </c>
      <c r="M41" s="303">
        <v>41890</v>
      </c>
      <c r="N41" s="304">
        <v>32.200000000000003</v>
      </c>
      <c r="O41" s="295"/>
    </row>
    <row r="42" spans="1:16" x14ac:dyDescent="0.15">
      <c r="A42" s="250"/>
      <c r="B42" s="246"/>
      <c r="C42" s="246"/>
      <c r="D42" s="246"/>
      <c r="E42" s="246"/>
      <c r="F42" s="246"/>
      <c r="G42" s="305" t="s">
        <v>507</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508</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509</v>
      </c>
      <c r="H48" s="310"/>
      <c r="I48" s="310"/>
      <c r="J48" s="310"/>
      <c r="K48" s="310"/>
      <c r="L48" s="310"/>
      <c r="M48" s="311"/>
      <c r="N48" s="310"/>
    </row>
    <row r="49" spans="1:14" ht="13.5" customHeight="1" x14ac:dyDescent="0.15">
      <c r="A49" s="250"/>
      <c r="B49" s="246"/>
      <c r="C49" s="246"/>
      <c r="D49" s="246"/>
      <c r="E49" s="246"/>
      <c r="F49" s="246"/>
      <c r="G49" s="312"/>
      <c r="H49" s="313"/>
      <c r="I49" s="1128" t="s">
        <v>475</v>
      </c>
      <c r="J49" s="1130" t="s">
        <v>510</v>
      </c>
      <c r="K49" s="1131"/>
      <c r="L49" s="1131"/>
      <c r="M49" s="1131"/>
      <c r="N49" s="1132"/>
    </row>
    <row r="50" spans="1:14" x14ac:dyDescent="0.15">
      <c r="A50" s="250"/>
      <c r="B50" s="246"/>
      <c r="C50" s="246"/>
      <c r="D50" s="246"/>
      <c r="E50" s="246"/>
      <c r="F50" s="246"/>
      <c r="G50" s="314"/>
      <c r="H50" s="315"/>
      <c r="I50" s="1129"/>
      <c r="J50" s="316" t="s">
        <v>511</v>
      </c>
      <c r="K50" s="317" t="s">
        <v>512</v>
      </c>
      <c r="L50" s="318" t="s">
        <v>513</v>
      </c>
      <c r="M50" s="319" t="s">
        <v>514</v>
      </c>
      <c r="N50" s="320" t="s">
        <v>515</v>
      </c>
    </row>
    <row r="51" spans="1:14" x14ac:dyDescent="0.15">
      <c r="A51" s="250"/>
      <c r="B51" s="246"/>
      <c r="C51" s="246"/>
      <c r="D51" s="246"/>
      <c r="E51" s="246"/>
      <c r="F51" s="246"/>
      <c r="G51" s="312" t="s">
        <v>516</v>
      </c>
      <c r="H51" s="313"/>
      <c r="I51" s="321">
        <v>1506263</v>
      </c>
      <c r="J51" s="322">
        <v>479396</v>
      </c>
      <c r="K51" s="323">
        <v>99.1</v>
      </c>
      <c r="L51" s="324">
        <v>185018</v>
      </c>
      <c r="M51" s="325">
        <v>-9.1</v>
      </c>
      <c r="N51" s="326">
        <v>108.2</v>
      </c>
    </row>
    <row r="52" spans="1:14" x14ac:dyDescent="0.15">
      <c r="A52" s="250"/>
      <c r="B52" s="246"/>
      <c r="C52" s="246"/>
      <c r="D52" s="246"/>
      <c r="E52" s="246"/>
      <c r="F52" s="246"/>
      <c r="G52" s="327"/>
      <c r="H52" s="328" t="s">
        <v>517</v>
      </c>
      <c r="I52" s="329">
        <v>639995</v>
      </c>
      <c r="J52" s="330">
        <v>203690</v>
      </c>
      <c r="K52" s="331">
        <v>102.3</v>
      </c>
      <c r="L52" s="332">
        <v>95064</v>
      </c>
      <c r="M52" s="333">
        <v>-21.5</v>
      </c>
      <c r="N52" s="334">
        <v>123.8</v>
      </c>
    </row>
    <row r="53" spans="1:14" x14ac:dyDescent="0.15">
      <c r="A53" s="250"/>
      <c r="B53" s="246"/>
      <c r="C53" s="246"/>
      <c r="D53" s="246"/>
      <c r="E53" s="246"/>
      <c r="F53" s="246"/>
      <c r="G53" s="312" t="s">
        <v>518</v>
      </c>
      <c r="H53" s="313"/>
      <c r="I53" s="321">
        <v>731548</v>
      </c>
      <c r="J53" s="322">
        <v>233274</v>
      </c>
      <c r="K53" s="323">
        <v>-51.3</v>
      </c>
      <c r="L53" s="324">
        <v>238802</v>
      </c>
      <c r="M53" s="325">
        <v>29.1</v>
      </c>
      <c r="N53" s="326">
        <v>-80.400000000000006</v>
      </c>
    </row>
    <row r="54" spans="1:14" x14ac:dyDescent="0.15">
      <c r="A54" s="250"/>
      <c r="B54" s="246"/>
      <c r="C54" s="246"/>
      <c r="D54" s="246"/>
      <c r="E54" s="246"/>
      <c r="F54" s="246"/>
      <c r="G54" s="327"/>
      <c r="H54" s="328" t="s">
        <v>517</v>
      </c>
      <c r="I54" s="329">
        <v>330447</v>
      </c>
      <c r="J54" s="330">
        <v>105372</v>
      </c>
      <c r="K54" s="331">
        <v>-48.3</v>
      </c>
      <c r="L54" s="332">
        <v>128562</v>
      </c>
      <c r="M54" s="333">
        <v>35.200000000000003</v>
      </c>
      <c r="N54" s="334">
        <v>-83.5</v>
      </c>
    </row>
    <row r="55" spans="1:14" x14ac:dyDescent="0.15">
      <c r="A55" s="250"/>
      <c r="B55" s="246"/>
      <c r="C55" s="246"/>
      <c r="D55" s="246"/>
      <c r="E55" s="246"/>
      <c r="F55" s="246"/>
      <c r="G55" s="312" t="s">
        <v>519</v>
      </c>
      <c r="H55" s="313"/>
      <c r="I55" s="321">
        <v>1435991</v>
      </c>
      <c r="J55" s="322">
        <v>463672</v>
      </c>
      <c r="K55" s="323">
        <v>98.8</v>
      </c>
      <c r="L55" s="324">
        <v>288550</v>
      </c>
      <c r="M55" s="325">
        <v>20.8</v>
      </c>
      <c r="N55" s="326">
        <v>78</v>
      </c>
    </row>
    <row r="56" spans="1:14" x14ac:dyDescent="0.15">
      <c r="A56" s="250"/>
      <c r="B56" s="246"/>
      <c r="C56" s="246"/>
      <c r="D56" s="246"/>
      <c r="E56" s="246"/>
      <c r="F56" s="246"/>
      <c r="G56" s="327"/>
      <c r="H56" s="328" t="s">
        <v>517</v>
      </c>
      <c r="I56" s="329">
        <v>722192</v>
      </c>
      <c r="J56" s="330">
        <v>233191</v>
      </c>
      <c r="K56" s="331">
        <v>121.3</v>
      </c>
      <c r="L56" s="332">
        <v>141525</v>
      </c>
      <c r="M56" s="333">
        <v>10.1</v>
      </c>
      <c r="N56" s="334">
        <v>111.2</v>
      </c>
    </row>
    <row r="57" spans="1:14" x14ac:dyDescent="0.15">
      <c r="A57" s="250"/>
      <c r="B57" s="246"/>
      <c r="C57" s="246"/>
      <c r="D57" s="246"/>
      <c r="E57" s="246"/>
      <c r="F57" s="246"/>
      <c r="G57" s="312" t="s">
        <v>520</v>
      </c>
      <c r="H57" s="313"/>
      <c r="I57" s="321">
        <v>553727</v>
      </c>
      <c r="J57" s="322">
        <v>183171</v>
      </c>
      <c r="K57" s="323">
        <v>-60.5</v>
      </c>
      <c r="L57" s="324">
        <v>287914</v>
      </c>
      <c r="M57" s="325">
        <v>-0.2</v>
      </c>
      <c r="N57" s="326">
        <v>-60.3</v>
      </c>
    </row>
    <row r="58" spans="1:14" x14ac:dyDescent="0.15">
      <c r="A58" s="250"/>
      <c r="B58" s="246"/>
      <c r="C58" s="246"/>
      <c r="D58" s="246"/>
      <c r="E58" s="246"/>
      <c r="F58" s="246"/>
      <c r="G58" s="327"/>
      <c r="H58" s="328" t="s">
        <v>517</v>
      </c>
      <c r="I58" s="329">
        <v>224248</v>
      </c>
      <c r="J58" s="330">
        <v>74181</v>
      </c>
      <c r="K58" s="331">
        <v>-68.2</v>
      </c>
      <c r="L58" s="332">
        <v>146531</v>
      </c>
      <c r="M58" s="333">
        <v>3.5</v>
      </c>
      <c r="N58" s="334">
        <v>-71.7</v>
      </c>
    </row>
    <row r="59" spans="1:14" x14ac:dyDescent="0.15">
      <c r="A59" s="250"/>
      <c r="B59" s="246"/>
      <c r="C59" s="246"/>
      <c r="D59" s="246"/>
      <c r="E59" s="246"/>
      <c r="F59" s="246"/>
      <c r="G59" s="312" t="s">
        <v>521</v>
      </c>
      <c r="H59" s="313"/>
      <c r="I59" s="321">
        <v>1546619</v>
      </c>
      <c r="J59" s="322">
        <v>519523</v>
      </c>
      <c r="K59" s="323">
        <v>183.6</v>
      </c>
      <c r="L59" s="324">
        <v>310300</v>
      </c>
      <c r="M59" s="325">
        <v>7.8</v>
      </c>
      <c r="N59" s="326">
        <v>175.8</v>
      </c>
    </row>
    <row r="60" spans="1:14" x14ac:dyDescent="0.15">
      <c r="A60" s="250"/>
      <c r="B60" s="246"/>
      <c r="C60" s="246"/>
      <c r="D60" s="246"/>
      <c r="E60" s="246"/>
      <c r="F60" s="246"/>
      <c r="G60" s="327"/>
      <c r="H60" s="328" t="s">
        <v>517</v>
      </c>
      <c r="I60" s="335">
        <v>488810</v>
      </c>
      <c r="J60" s="330">
        <v>164195</v>
      </c>
      <c r="K60" s="331">
        <v>121.3</v>
      </c>
      <c r="L60" s="332">
        <v>157576</v>
      </c>
      <c r="M60" s="333">
        <v>7.5</v>
      </c>
      <c r="N60" s="334">
        <v>113.8</v>
      </c>
    </row>
    <row r="61" spans="1:14" x14ac:dyDescent="0.15">
      <c r="A61" s="250"/>
      <c r="B61" s="246"/>
      <c r="C61" s="246"/>
      <c r="D61" s="246"/>
      <c r="E61" s="246"/>
      <c r="F61" s="246"/>
      <c r="G61" s="312" t="s">
        <v>522</v>
      </c>
      <c r="H61" s="336"/>
      <c r="I61" s="337">
        <v>1154830</v>
      </c>
      <c r="J61" s="338">
        <v>375807</v>
      </c>
      <c r="K61" s="339">
        <v>53.9</v>
      </c>
      <c r="L61" s="340">
        <v>262117</v>
      </c>
      <c r="M61" s="341">
        <v>9.6999999999999993</v>
      </c>
      <c r="N61" s="326">
        <v>44.2</v>
      </c>
    </row>
    <row r="62" spans="1:14" x14ac:dyDescent="0.15">
      <c r="A62" s="250"/>
      <c r="B62" s="246"/>
      <c r="C62" s="246"/>
      <c r="D62" s="246"/>
      <c r="E62" s="246"/>
      <c r="F62" s="246"/>
      <c r="G62" s="327"/>
      <c r="H62" s="328" t="s">
        <v>517</v>
      </c>
      <c r="I62" s="329">
        <v>481138</v>
      </c>
      <c r="J62" s="330">
        <v>156126</v>
      </c>
      <c r="K62" s="331">
        <v>45.7</v>
      </c>
      <c r="L62" s="332">
        <v>133852</v>
      </c>
      <c r="M62" s="333">
        <v>7</v>
      </c>
      <c r="N62" s="334">
        <v>38.700000000000003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42" t="s">
        <v>3</v>
      </c>
      <c r="D47" s="1142"/>
      <c r="E47" s="1143"/>
      <c r="F47" s="11">
        <v>40.35</v>
      </c>
      <c r="G47" s="12">
        <v>43.8</v>
      </c>
      <c r="H47" s="12">
        <v>48.19</v>
      </c>
      <c r="I47" s="12">
        <v>50.92</v>
      </c>
      <c r="J47" s="13">
        <v>53.49</v>
      </c>
    </row>
    <row r="48" spans="2:10" ht="57.75" customHeight="1" x14ac:dyDescent="0.15">
      <c r="B48" s="14"/>
      <c r="C48" s="1144" t="s">
        <v>4</v>
      </c>
      <c r="D48" s="1144"/>
      <c r="E48" s="1145"/>
      <c r="F48" s="15">
        <v>6.48</v>
      </c>
      <c r="G48" s="16">
        <v>10.37</v>
      </c>
      <c r="H48" s="16">
        <v>7.21</v>
      </c>
      <c r="I48" s="16">
        <v>7.3</v>
      </c>
      <c r="J48" s="17">
        <v>7.45</v>
      </c>
    </row>
    <row r="49" spans="2:10" ht="57.75" customHeight="1" thickBot="1" x14ac:dyDescent="0.2">
      <c r="B49" s="18"/>
      <c r="C49" s="1146" t="s">
        <v>5</v>
      </c>
      <c r="D49" s="1146"/>
      <c r="E49" s="1147"/>
      <c r="F49" s="19">
        <v>2.0099999999999998</v>
      </c>
      <c r="G49" s="20">
        <v>7.14</v>
      </c>
      <c r="H49" s="20">
        <v>0.45</v>
      </c>
      <c r="I49" s="20">
        <v>3.78</v>
      </c>
      <c r="J49" s="21" t="s">
        <v>529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2018-02-26T07:40:31Z</cp:lastPrinted>
  <dcterms:created xsi:type="dcterms:W3CDTF">2018-01-24T03:15:34Z</dcterms:created>
  <dcterms:modified xsi:type="dcterms:W3CDTF">2018-02-26T07:41:32Z</dcterms:modified>
</cp:coreProperties>
</file>